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b4542a9fdf14ce1/ΜΑΘΗΜΑΤΑ ΦΟΙΤΗΤΙΚΑ/ΜΑΘΗΜΑΤΑ 2/ΘΑΝΑΣΗΣ Log15303/ΛΟΓΙΣΤΙΚΗ ΕΜΜΕΣΩΝ ΦΟΡΩΝ/"/>
    </mc:Choice>
  </mc:AlternateContent>
  <xr:revisionPtr revIDLastSave="2" documentId="8_{FDC84B12-20E4-43F2-AEC4-CE284E4F3826}" xr6:coauthVersionLast="45" xr6:coauthVersionMax="45" xr10:uidLastSave="{8719B4BA-CCFD-4949-94EC-7FFE83647556}"/>
  <workbookProtection workbookPassword="CC1F" lockStructure="1"/>
  <bookViews>
    <workbookView showSheetTabs="0" xWindow="-120" yWindow="-120" windowWidth="29040" windowHeight="15840" firstSheet="1" activeTab="2" xr2:uid="{00000000-000D-0000-FFFF-FFFF00000000}"/>
  </bookViews>
  <sheets>
    <sheet name="MenuSheet" sheetId="3" state="hidden" r:id="rId1"/>
    <sheet name="WELCOME" sheetId="2" r:id="rId2"/>
    <sheet name="KARPODINIS software" sheetId="1" r:id="rId3"/>
  </sheets>
  <externalReferences>
    <externalReference r:id="rId4"/>
  </externalReferences>
  <definedNames>
    <definedName name="_1FLOW">#REF!</definedName>
    <definedName name="Data.Dump" localSheetId="0">OFFSET([0]!Data.Top.Left,1,0)</definedName>
    <definedName name="Macro1" localSheetId="0">MenuSheet!Macro1</definedName>
    <definedName name="_xlnm.Print_Area" localSheetId="2">'KARPODINIS software'!$A$1:$CF$149</definedName>
  </definedNames>
  <calcPr calcId="181029"/>
</workbook>
</file>

<file path=xl/calcChain.xml><?xml version="1.0" encoding="utf-8"?>
<calcChain xmlns="http://schemas.openxmlformats.org/spreadsheetml/2006/main">
  <c r="BT138" i="1" l="1"/>
  <c r="Q106" i="1"/>
  <c r="AH106" i="1" s="1"/>
  <c r="AY106" i="1" s="1"/>
  <c r="BL106" i="1" s="1"/>
  <c r="AH102" i="1"/>
  <c r="AI113" i="1"/>
  <c r="BD115" i="1" s="1"/>
  <c r="BQ96" i="1"/>
  <c r="BA97" i="1" s="1"/>
  <c r="Z131" i="1"/>
  <c r="E132" i="1" s="1"/>
  <c r="AT131" i="1"/>
  <c r="BN131" i="1"/>
  <c r="BX131" i="1"/>
  <c r="BT46" i="1"/>
  <c r="BT59" i="1" s="1"/>
  <c r="BT47" i="1"/>
  <c r="BT48" i="1"/>
  <c r="BT49" i="1"/>
  <c r="BT50" i="1"/>
  <c r="BT51" i="1"/>
  <c r="BT52" i="1"/>
  <c r="BT53" i="1"/>
  <c r="BT54" i="1"/>
  <c r="BT55" i="1"/>
  <c r="BT56" i="1"/>
  <c r="BT57" i="1"/>
  <c r="AD46" i="1"/>
  <c r="AD47" i="1"/>
  <c r="AD48" i="1"/>
  <c r="AD49" i="1"/>
  <c r="AD50" i="1"/>
  <c r="AD51" i="1"/>
  <c r="AD81" i="1"/>
  <c r="AD82" i="1"/>
  <c r="AD84" i="1" s="1"/>
  <c r="AD83" i="1"/>
  <c r="BT81" i="1"/>
  <c r="BT82" i="1"/>
  <c r="BT83" i="1"/>
  <c r="BT84" i="1"/>
  <c r="BT85" i="1"/>
  <c r="BT86" i="1"/>
  <c r="BT87" i="1"/>
  <c r="BA87" i="1"/>
  <c r="BA59" i="1"/>
  <c r="BA62" i="1" s="1"/>
  <c r="K84" i="1"/>
  <c r="K52" i="1"/>
  <c r="K57" i="1" s="1"/>
  <c r="K59" i="1" s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L21" i="1"/>
  <c r="BK21" i="1"/>
  <c r="BJ21" i="1"/>
  <c r="BI21" i="1"/>
  <c r="BH21" i="1"/>
  <c r="AJ131" i="1"/>
  <c r="BD131" i="1"/>
  <c r="P131" i="1"/>
  <c r="AS94" i="1"/>
  <c r="BY94" i="1"/>
  <c r="BY96" i="1"/>
  <c r="AS93" i="1"/>
  <c r="BA93" i="1" s="1"/>
  <c r="BA96" i="1" s="1"/>
  <c r="AS95" i="1"/>
  <c r="AK94" i="1"/>
  <c r="AC93" i="1"/>
  <c r="AC96" i="1"/>
  <c r="AK96" i="1"/>
  <c r="BI96" i="1"/>
  <c r="U96" i="1"/>
  <c r="J96" i="1"/>
  <c r="AA59" i="1"/>
  <c r="AS96" i="1"/>
  <c r="AX70" i="1"/>
  <c r="AD52" i="1" l="1"/>
  <c r="K66" i="1"/>
  <c r="BT66" i="1" s="1"/>
  <c r="AA64" i="1"/>
  <c r="BT64" i="1" s="1"/>
  <c r="BT67" i="1" s="1"/>
  <c r="BY106" i="1"/>
  <c r="M69" i="1" l="1"/>
  <c r="AK69" i="1"/>
  <c r="AK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Walkenbach</author>
  </authors>
  <commentList>
    <comment ref="A1" authorId="0" shapeId="0" xr:uid="{00000000-0006-0000-0000-000001000000}">
      <text>
        <r>
          <rPr>
            <sz val="10"/>
            <rFont val="Arial"/>
            <family val="2"/>
            <charset val="161"/>
          </rPr>
          <t xml:space="preserve">1 = για Menu
2 = για MenuItem
3 = για SubMenu Item
</t>
        </r>
      </text>
    </comment>
    <comment ref="B1" authorId="0" shapeId="0" xr:uid="{00000000-0006-0000-0000-000002000000}">
      <text>
        <r>
          <rPr>
            <sz val="10"/>
            <rFont val="Arial"/>
            <family val="2"/>
            <charset val="161"/>
          </rPr>
          <t>Εισάγετε την περιγραφή των μενού.</t>
        </r>
      </text>
    </comment>
    <comment ref="C1" authorId="0" shapeId="0" xr:uid="{00000000-0006-0000-0000-000003000000}">
      <text>
        <r>
          <rPr>
            <sz val="10"/>
            <rFont val="Arial"/>
            <family val="2"/>
            <charset val="161"/>
          </rPr>
          <t>Εάν έχετε επιλέξει επίπεδο μενού = 1 ( βλέπε αρχική κολώνα ),τότε πρέπει να βάλετε νούμερο ώστε να δείξει την τοποθέτηση στο κύριο μενού μετρώντας από τα αριστερά προς τα δεξίά εικονίδια. Διαφορετικά εάν το επίπεδο των μενού ( αρχική κολώνα ) είναι διαφορετικά του 1 π.χ. 2 ή 3 τότε εδώ εισάγουμε ή τίποτα ή όνομα μακροεντολής.</t>
        </r>
      </text>
    </comment>
    <comment ref="D1" authorId="0" shapeId="0" xr:uid="{00000000-0006-0000-0000-000004000000}">
      <text>
        <r>
          <rPr>
            <sz val="10"/>
            <rFont val="Arial"/>
            <family val="2"/>
            <charset val="161"/>
          </rPr>
          <t>Eπιλέξτε TRUE εάν θέλετε πριν από αυτή την επιλογή να υπάρχει γραμμή group</t>
        </r>
      </text>
    </comment>
    <comment ref="E1" authorId="0" shapeId="0" xr:uid="{00000000-0006-0000-0000-000005000000}">
      <text>
        <r>
          <rPr>
            <sz val="10"/>
            <rFont val="Arial"/>
            <family val="2"/>
            <charset val="161"/>
          </rPr>
          <t xml:space="preserve">Eισάγετε το κωδικό του εικονιδίου
</t>
        </r>
      </text>
    </comment>
  </commentList>
</comments>
</file>

<file path=xl/sharedStrings.xml><?xml version="1.0" encoding="utf-8"?>
<sst xmlns="http://schemas.openxmlformats.org/spreadsheetml/2006/main" count="322" uniqueCount="273">
  <si>
    <t>041</t>
  </si>
  <si>
    <t>Α</t>
  </si>
  <si>
    <t>Β</t>
  </si>
  <si>
    <t>Γ</t>
  </si>
  <si>
    <t>ΑΒ</t>
  </si>
  <si>
    <t>ΑΓ</t>
  </si>
  <si>
    <t>Κατηγορία Βιβλίων</t>
  </si>
  <si>
    <t>042</t>
  </si>
  <si>
    <t>Υποχρ.</t>
  </si>
  <si>
    <t>Προαιρ.</t>
  </si>
  <si>
    <t>Προσωρ.</t>
  </si>
  <si>
    <t>043</t>
  </si>
  <si>
    <t>Τεκμαρ.</t>
  </si>
  <si>
    <t>Κανον.</t>
  </si>
  <si>
    <t>Πρ.Ταξ.</t>
  </si>
  <si>
    <t>Καπνά</t>
  </si>
  <si>
    <t>Άρθ.45</t>
  </si>
  <si>
    <t>Άρθ.46</t>
  </si>
  <si>
    <t>Χρυσός</t>
  </si>
  <si>
    <t>Απόδ.Φόρ</t>
  </si>
  <si>
    <t>044</t>
  </si>
  <si>
    <t>ΚΑΤΗΓΟΡΙΑ ΒΙΒΛΙΩΝ Κ.Β.Σ. ΚΑΤΑ ΤΗ ΛΗΞΗ ΔΙΑΧΕΙΡΙΣΤΙΚΗΣ ΠΕΡΙΟΔΟΥ</t>
  </si>
  <si>
    <t>ΚΑΘΕΣΤΩΤΑ Φ.Π.Α. ΚΑΤΑ ΤΗ ΛΗΞΗ ΔΙΑΧΕΙΡΙΣΤΙΚΗΣ ΠΕΡΙΟΔΟΥ</t>
  </si>
  <si>
    <t>Α.Φ.Μ.</t>
  </si>
  <si>
    <t>ΕΙΔΟΣ</t>
  </si>
  <si>
    <t>032</t>
  </si>
  <si>
    <t>ΑΡΙΘΜΟΣ</t>
  </si>
  <si>
    <t>ΤΑΥΤΟΤΗΤΑ</t>
  </si>
  <si>
    <t>033</t>
  </si>
  <si>
    <t>Πραγματοποιούνται ενδοκοιν. συναλ/γές</t>
  </si>
  <si>
    <t>ΝΑΙ</t>
  </si>
  <si>
    <t>ΟΧΙ</t>
  </si>
  <si>
    <t>034</t>
  </si>
  <si>
    <t>Αν διενεργείτε πωλήσεις από απόσταση σε άλλο Κ-Μ διαγραμμίστε</t>
  </si>
  <si>
    <t>028</t>
  </si>
  <si>
    <t>Κ.Α.Δ.*</t>
  </si>
  <si>
    <t>027</t>
  </si>
  <si>
    <t>ΤΑΧΥΚΩΔ</t>
  </si>
  <si>
    <t>(κωδ.)</t>
  </si>
  <si>
    <t>(αριθμός)</t>
  </si>
  <si>
    <t>ΤΗΛΕ-ΦΩΝΟ</t>
  </si>
  <si>
    <t>ΚΥΡΙΑ ΔΡΑΣΤΗΡΙΟΤΗΤΑ</t>
  </si>
  <si>
    <t>Δ/ΝΣΗ</t>
  </si>
  <si>
    <t>ΟΔΟΣ - ΕΡΙΘΜΟΣ Ή ΤΟΠΟΘΕΣΙΑ ΧΩΡΙΟ</t>
  </si>
  <si>
    <t>025</t>
  </si>
  <si>
    <t>026</t>
  </si>
  <si>
    <t>ΔΗΜΟΣ Ή ΚΟΙΝΟΤΗΤΑ</t>
  </si>
  <si>
    <t>022</t>
  </si>
  <si>
    <t>ΟΝΟΜΑ</t>
  </si>
  <si>
    <t>ΟΝΟΜΑ ΠΑΤΕΡΑ</t>
  </si>
  <si>
    <t>024</t>
  </si>
  <si>
    <t>023</t>
  </si>
  <si>
    <t>ΤΙΤΛΟΣ</t>
  </si>
  <si>
    <t>021</t>
  </si>
  <si>
    <t>ΕΠΩΝΥΜΟ Ή ΕΠΩΝΥΜΙΑ</t>
  </si>
  <si>
    <t>Α. ΠΙΝΑΚΑΣ ΜΕ ΣΤΟΙΧΕΙΑ ΤΟΥ ΥΠΟΚΕΙΜΕΝΟΥ ΣΤΟ ΦΟΡΟ</t>
  </si>
  <si>
    <t>έως</t>
  </si>
  <si>
    <t>από</t>
  </si>
  <si>
    <t>010</t>
  </si>
  <si>
    <t>ΜΕ ΕΠΙ-ΦΥΛΑΞΗ</t>
  </si>
  <si>
    <t>007</t>
  </si>
  <si>
    <t>006</t>
  </si>
  <si>
    <t>*</t>
  </si>
  <si>
    <t>008</t>
  </si>
  <si>
    <t>ΤΡΟΠ/ΚΗ</t>
  </si>
  <si>
    <t>ΑΝΑΚΛΗ-ΤΙΚΗ</t>
  </si>
  <si>
    <t>005</t>
  </si>
  <si>
    <t>004</t>
  </si>
  <si>
    <t>009</t>
  </si>
  <si>
    <t>ΔΗΛΩΣΗΣ</t>
  </si>
  <si>
    <t>ΑΡΙΘΜΟΣ ΦΑΚΕΛΟΥ ΑΕ</t>
  </si>
  <si>
    <t>ΗΜΕΡΟΜΗΝΙΑ                                  ΥΠΟΒΟΛΗΣ ΔΗΛΩΣΗΣ</t>
  </si>
  <si>
    <t>ΗΜΕΡΟΜΗΝΙΑ ΕΙΣΠΡΑΞΗΣ                       Ή ΠΑΡΑΛΑΒΗΣ</t>
  </si>
  <si>
    <t>ΑΡΙΘΜΟΣ                   ΔΗΛΩΣΗΣ</t>
  </si>
  <si>
    <t>ΕΤΟΣ</t>
  </si>
  <si>
    <t>002</t>
  </si>
  <si>
    <t>ΔΙΑΧΕΙΡΙΣΤΙΚΗ ΠΕΡΙΟΔΟΣ</t>
  </si>
  <si>
    <t>ΑΡΜΟΔΙΑ Δ.Ο.Υ.</t>
  </si>
  <si>
    <t>001</t>
  </si>
  <si>
    <t>ΕΚΚΑΘΑΡΙΣΤΙΚΗ  ΔΗΛΩΣΗ  Φ.Π.Α.</t>
  </si>
  <si>
    <t>Επέχει θέση και ΑΠΟΔΕΙΚΤΙΚΟΥ ΕΙΣΠΡΑΞΗΣ, αν δεν εκδίδεται μηχανογραφικά</t>
  </si>
  <si>
    <t>( Υποβάλλεται σε τρία (3) αντίτυπα )</t>
  </si>
  <si>
    <t>Β.</t>
  </si>
  <si>
    <t>Φορολογικού εκπροσώπου</t>
  </si>
  <si>
    <t>Νόμιμου εκπροσώπου</t>
  </si>
  <si>
    <t>Αντικλήτου</t>
  </si>
  <si>
    <t xml:space="preserve"> ΕΠΩΝΥΜΟ Ή ΕΠΩΝΥΜΙΑ</t>
  </si>
  <si>
    <t xml:space="preserve"> ΟΝΟΜΑ</t>
  </si>
  <si>
    <t xml:space="preserve"> Δ/ΝΣΗ</t>
  </si>
  <si>
    <t>ΤΑΧΚΩΔ</t>
  </si>
  <si>
    <t>ΔΟΥ Φορολ.</t>
  </si>
  <si>
    <t>Εισοδήματος</t>
  </si>
  <si>
    <t>ΚΩΔ ΔΟΥ</t>
  </si>
  <si>
    <t>Συντ ΦΠΑ %</t>
  </si>
  <si>
    <t>ΦΟΡΟΣ ΕΚΡΟΩΝ</t>
  </si>
  <si>
    <t>που αναλογεί</t>
  </si>
  <si>
    <t>ΣΥΝ. ΦΟΡ</t>
  </si>
  <si>
    <t>Ι.ΕΚΡΟΕΣ ΕΝΔΟΚ.ΑΠΟΚΤΗΣΕΙΣ &amp; ΠΡΑΞΕΙΣ ΛΗΠΤΗ σε λοιπή Ελλάδα εκτός από τα νησιά Αιγαίου</t>
  </si>
  <si>
    <t>ΙΙ.ΕΚΡΟΕΣ ΕΝΔΟΚ.ΑΠΟΚΤΗΣΕΙΣ &amp; ΠΡΑΞΕΙΣ ΛΗΠΤΗ στα νησιά Αιγαίου &amp; από λοιπή Ελλάδα προς τα νησιά αυτά</t>
  </si>
  <si>
    <t>031</t>
  </si>
  <si>
    <t>061</t>
  </si>
  <si>
    <t>ΣΤΟΙΧΕΙΑ: Φορολογικού αντιπροσώπου</t>
  </si>
  <si>
    <t>β</t>
  </si>
  <si>
    <t>α</t>
  </si>
  <si>
    <t>ΦΟΡΟΣ ΕΙΣΡΟΩΝ</t>
  </si>
  <si>
    <t>Ι. ΕΙΣΡΟΕΣ από τη λοιπή Ελλάδα εκτός από τα νησιά Αιγαίου ΕΙΣΑΓΩΓΕΣ στη λοιπή Ελλάδα</t>
  </si>
  <si>
    <t>ΙΙ.ΕΝΔΟΚ.ΑΠΟΚΤΗΣΕΙΣ ΚΑΙ ΠΡΑΞΕΙΣ ΛΗΠΤΗ στη λοιπή Ελλάδα εκτός από τα νησιά Αιγαίου</t>
  </si>
  <si>
    <t>ΙΙΙ.ΕΙΣΡΟΕΣ από τα νησιά Αιγαίου και από τη λοιπή Ελλάδα προς τα νησιά αυτά ΕΙΣΑΓΩΓΕΣ στα νησιά Αιγαίου</t>
  </si>
  <si>
    <t>ΙV. ΕΝΔΟΚ. ΑΠΟΚΤΗΣΕΙΣ &amp; ΠΡΑΞΕΙΣ ΛΗΠΤΗ στα νησιά Αιγαίου</t>
  </si>
  <si>
    <t>ΣΥΝΟΛΟ ΦΟΡΟΛ ΕΚΡΟΩΝ</t>
  </si>
  <si>
    <t>γ</t>
  </si>
  <si>
    <t>ΕΙΔΙΚΟΙ ΛΟΓΑΡΙΑΣΜΟΙ</t>
  </si>
  <si>
    <t>Εκροές φορολ εκτός Ελλάδας με δικ έκπτ</t>
  </si>
  <si>
    <t>Συνολικές ενδοκοινοτικές αποκτήσεις</t>
  </si>
  <si>
    <t>Εκροές απαλ βάσ ΠΟΛ1262/93 1029/95</t>
  </si>
  <si>
    <t>Εκροές παρ. Εξαγ. &amp; λοιπές εκροές με δικ</t>
  </si>
  <si>
    <t>Εκροές απαλ/νες και εξ. χωρίς δικαιωμα</t>
  </si>
  <si>
    <t>ΣΥΝΟΛΟ ΕΚΡΟΩΝ</t>
  </si>
  <si>
    <t>ΜΕΙΟΝ αξία παγίων, ενδοκ αποκτ. αυτοπ</t>
  </si>
  <si>
    <t>ΚΥΚΛΟΣ ΕΡΓΑΣΙΩΝ για διακαν ΦΠΑ</t>
  </si>
  <si>
    <t>Συνολικές ενδοκοινοτικές παραδόσεις</t>
  </si>
  <si>
    <t>Άθροισμα συνολ. Ενδοκοιν. αποκτήσεων και ενδοκ. παραδόσεων ( 641+642 )</t>
  </si>
  <si>
    <t>Πράξεις λήπτη αγαθών &amp; υπηρεσιών</t>
  </si>
  <si>
    <t>ΑΚΑΘΑΡ.ΕΣΟΔΑ Φορολ. εισοδήματος</t>
  </si>
  <si>
    <t>Δαπάνες γεν. Έξοδα φορολογητέα</t>
  </si>
  <si>
    <t>ΦΟΡΟΣ ΔΑΠΑΝ</t>
  </si>
  <si>
    <t>ΣΥΝΟΛΟ ΦΟΡΟΛΟΓ ΕΙΣΡΟΩΝ</t>
  </si>
  <si>
    <t>ΣΥΝΟΛ. ΦΟΡΟΥ</t>
  </si>
  <si>
    <t>Εισροές απαλ βάσ ΠΟΛ1262/93 1029/95</t>
  </si>
  <si>
    <t>Λοιπές εισροές απαλ εξαιρ χωρίς δικαιωμα</t>
  </si>
  <si>
    <t>ΣΥΝΟΛΟ ΕΙΣΡΟΩΝ</t>
  </si>
  <si>
    <t>Χρεωστικό αρχικής δήλωσης</t>
  </si>
  <si>
    <t>δ</t>
  </si>
  <si>
    <t>ΠΡΟΣΤΙΘΕΜ ΠΟΣΑ</t>
  </si>
  <si>
    <t>ΣΤΟ ΣΥΝΟΛΟ ΤΟΥ ΦΟΡΟΥ ΕΙΣΡΟΩΝ</t>
  </si>
  <si>
    <t>Πληρωμές στο Δημόσιο με τις περιοδικές ή έκτακτες</t>
  </si>
  <si>
    <t>φόρος για έκπτωση από πίνακες διακανονισμού</t>
  </si>
  <si>
    <t>Πιστωτικό υπόλοιπο προηγ. Διαχειρ περιόδου &amp; λοιπά προστιθ</t>
  </si>
  <si>
    <t>ε</t>
  </si>
  <si>
    <t>ΑΦΑΙΡΟΥΜ ΠΟΣΑ</t>
  </si>
  <si>
    <t>Φόρος για καταβολή από πίνακες διακανονισμού</t>
  </si>
  <si>
    <t>ΦΠΑ που σας επιστράφηκε ή ζητήσατε την επιστροφή του</t>
  </si>
  <si>
    <t>Λοιπά αφαιρούμενα ποσά</t>
  </si>
  <si>
    <t>ΥΠΟΛΟΙΠΟ ΦΟΡΟΥ ΕΙΣΡΟΩΝ κωδ. (684 + 705 - 709 )</t>
  </si>
  <si>
    <t>Δ. ΠΙΝΑΚΑΣ ΕΚΚΑΘΑΡΙΣΗΣ ΤΟΥ ΦΟΡΟΥ για καταβολή, έκπτωση ή επιστροφή</t>
  </si>
  <si>
    <t>ΠΙΣΤΩΤΙΚΟ ΥΠΟΛΟΙΠΟ</t>
  </si>
  <si>
    <t>ΧΡΕΩΣΤΙΚΟ ΥΠΟΛΟΙΠΟ</t>
  </si>
  <si>
    <t>ΠΟΣΟ για έκπτωση</t>
  </si>
  <si>
    <t>ΠΟΣΟ για επιστροφή</t>
  </si>
  <si>
    <t>Σε περίπτωση που η δήλωση παραλαμβάνεται χειρόγραφα, συμπληρώστε ολογράφως το σύνολο για καταβολή σε ΕΥΡΩ</t>
  </si>
  <si>
    <t>ΠΡΟΣΑΥΞΗΣΗ … % εκπρ. υποβολής</t>
  </si>
  <si>
    <t>ΣΥΝΟΛΟ για καταβολή</t>
  </si>
  <si>
    <t>Ο ΔΗΛΩΝ</t>
  </si>
  <si>
    <t>Ο ΛΟΓΙΣΤΗΣ</t>
  </si>
  <si>
    <t>Ο ΠΑΡΑΛΑΒΩΝ</t>
  </si>
  <si>
    <t>Ο ΤΑΜΙΑΣ</t>
  </si>
  <si>
    <t>( Ονομ/νο ή Επωνυμία, ΑΦΜ, Α.Μ. Αδείας Κατηγορία αδείας, Δ/νση )</t>
  </si>
  <si>
    <t>( Σφραγίδα και υπογραφή )</t>
  </si>
  <si>
    <t>( Σφραγίδα ημερομηνία και υπογραφή )</t>
  </si>
  <si>
    <t>Ταξιδιωτικά πακέτα που πραγματοποιήθηκαν</t>
  </si>
  <si>
    <t>Σύνολα ακαθαρίστων εσόδων με φόρο</t>
  </si>
  <si>
    <t>( 1 )</t>
  </si>
  <si>
    <t>( 2 )</t>
  </si>
  <si>
    <t>( 3 )</t>
  </si>
  <si>
    <t>( 4 )</t>
  </si>
  <si>
    <t>( 5 )</t>
  </si>
  <si>
    <t>( 6 )</t>
  </si>
  <si>
    <t>( 7 )</t>
  </si>
  <si>
    <t>( 8 )</t>
  </si>
  <si>
    <t>( 9 )</t>
  </si>
  <si>
    <t>Σύνολο κόστους με φόρο</t>
  </si>
  <si>
    <t>Σύνολο κόστους με φόρο από Ευρωπ. Ένωση &amp; Ελλάδα</t>
  </si>
  <si>
    <t>Σύνολο κόστους με φόρο από χώρες εκτός Ευρ. Ένωσης</t>
  </si>
  <si>
    <t>Συνολική μεικτή αμοιβή (1) - (2)</t>
  </si>
  <si>
    <t>Σε χώρες Ευρωπ. Ένωσης &amp; Ελλάδα</t>
  </si>
  <si>
    <t>Σε χώρες εκτός Ευρωπ. Ένωσης</t>
  </si>
  <si>
    <t>Μεικτά εντός &amp; εκτός Ευρ. Ένωσ</t>
  </si>
  <si>
    <t>ΣΥΝΟΛΑ</t>
  </si>
  <si>
    <t>ΦΠΑ που καταβλήθηκε κατά τις φορολογικές περιόδους για ταξιδιωτικά πακέτα</t>
  </si>
  <si>
    <t>ΔΙΑΦΟΡΑ κωδ. (357-8)-358</t>
  </si>
  <si>
    <t>ο θετικός κωδ 359 μεταφ στον κωδ. 706. Ο αρνητικός κωδ 359 μεταφ θετικός στον κωδ. 702</t>
  </si>
  <si>
    <t>Μεικτή αμοιβή υπαγόμενη σε ΦΠΑ (5) Χ [(3)/(2)*]</t>
  </si>
  <si>
    <t>Φορολ.αξία υπαγόμενη σε ΦΠΑ (6) (1+συντελ. ΦΠΑ)</t>
  </si>
  <si>
    <t>Αναλογών ΦΠΑ (7) Χ συντελ. ΦΠΑ</t>
  </si>
  <si>
    <t>Αμοιβή απαλλασόμενη του ΦΠΑ (5) Χ [(4)/(2)*]</t>
  </si>
  <si>
    <t>Πράξεις φορολογητέες με δικαίωμα έκπτωσης</t>
  </si>
  <si>
    <t>Πράξεις απαλλασόμενες με δικαίωμα έκπτωσης</t>
  </si>
  <si>
    <t>Πράξεις απαλ/νες χωρίς δικαίωμα έκπτωσης</t>
  </si>
  <si>
    <t>ΣΥΝΟΛΟ</t>
  </si>
  <si>
    <t>Αριθμητής</t>
  </si>
  <si>
    <t>Παρανομαστής</t>
  </si>
  <si>
    <t>Πηλίκο κλάσματος ( Οριστικό ποσοστό έκπτωσης )</t>
  </si>
  <si>
    <t>Στρογγυλοποίηση οριστικού ποσοστού έκπτωσης</t>
  </si>
  <si>
    <t>Οριστικό ποσοστό μείωσης % ( 100 - κωδ. 408 )</t>
  </si>
  <si>
    <t>Αφαιρούμενα ποσά από το γενικό σύνολο του φόρου εισροών</t>
  </si>
  <si>
    <t>Ποσά φόρου εισροών που πρέπει να μειωθούν</t>
  </si>
  <si>
    <t>Φόρος εισροών που δεν εκπίπτει</t>
  </si>
  <si>
    <t>Μείωση βάσει άρθρου 31</t>
  </si>
  <si>
    <t>Αν ο κωδ. 423 &gt; 30 ευρώ μεταφέρεται στον κωδ. 706</t>
  </si>
  <si>
    <t>1ο</t>
  </si>
  <si>
    <t>( 10 )</t>
  </si>
  <si>
    <t>Pro-rata έτους πρώτης χρησιμοποίησης</t>
  </si>
  <si>
    <t>Μοναδική %</t>
  </si>
  <si>
    <t>Μη Μοναδική Σημειώστε (Χ)</t>
  </si>
  <si>
    <t>ΠΟΣΑ ΑΠΟ ΜΕΤΑΒΟΛΗ PRO-RATA</t>
  </si>
  <si>
    <t>ΦΠΑ  αγοράς  παγίων  που  χρησιμοποιούνταν  ως  το  τέλος  της  χρήσης</t>
  </si>
  <si>
    <t>ΦΠΑ αγοράς παγίων που παραδόθηκαν κλπ μέσα στη χρήση και θεωρείται ότι διατέθηκαν σε φορολογητέες δραστηριότητες</t>
  </si>
  <si>
    <t>ΦΠΑ αγοράς παγίων που παραδόθηκαν κλπ μέσα στη χρήση και θεωρείται ότι διατέθηκαν σε αφορολόγητες δραστηριότητες</t>
  </si>
  <si>
    <t>ΠΟΣΑ ΑΠΟ 100% PRO-RATA ΥΠΟΛ.ΕΤΩΝ</t>
  </si>
  <si>
    <t>ΠΟΣΑ ΑΠΟ 0% PRO-RATA ΥΠΟΛΟΙΠΩΝ ΕΤΩΝ</t>
  </si>
  <si>
    <t>στήλη (4) Χ [κωδ.(501-2) στήλη (2) % : 5</t>
  </si>
  <si>
    <t>στήλη (6) Χ [100 - στήλη(2)] % Χ [6 - στήλη(1)] : 5</t>
  </si>
  <si>
    <t>στήλη (8) Χ στήλη (2)% Χ [6 - στήλη (1)] : 5</t>
  </si>
  <si>
    <t>ΦΠΑ παγίων που εισπράχτηκε από παράδοση παγίων που θεωρείται ότι διατέθηκαν σε αφορολόγητες δραστηριότητες</t>
  </si>
  <si>
    <t xml:space="preserve">ΣΥΝΟΛΑ    </t>
  </si>
  <si>
    <t>Προσθέστε (506-5)+(506-7)-(506-9)+(506-10)</t>
  </si>
  <si>
    <t>Αν ο κωδ. 507 &gt; 30 ΕΥΡΩ μεταφέρεται στον κωδ. 702                                                Αν ο κωδ. 507 &lt; 30 ΕΥΡΩ μεταφέραιταο ως θετικός στον κωδ. 706</t>
  </si>
  <si>
    <t>Αξία ( χωρίς ΦΠΑ ) αγοράς Ε.Ι.Χ. Αυτοκινήτων μέχρι 9 θέσεων ( Μόνο καινούργιων )</t>
  </si>
  <si>
    <t>Δαπάνη ( χωρίς ΦΠΑ ) καυσίμων, λιπαντικών επισκευής, συντήρησης. ΕΧΙ αυτ/των μέχρι 9 θέσεων</t>
  </si>
  <si>
    <t>Αξία ( χωρίς ΦΠΑ ) πώλησης Ε.Ι.Χ. Αυτοκινήτων μέχρι 9 θέσεων</t>
  </si>
  <si>
    <t>Δαπάνη ( χωρίς ΦΠΑ ) για χρηματοδοτική μίσθωση ( leasing ) EIX αυτοκινήτων μέχρι 9 θέσεων</t>
  </si>
  <si>
    <t>Μέσος αριθμός ( πλήθος ) του συνολικά απασχολούμενου προσωπικού της επιχείρησης</t>
  </si>
  <si>
    <t>Αξία αγοράς μεταχειρισμένων Ε.Ι.Χ. αυτοκινήτων μέχρι 9 θέσεων ( Δεν συμπερηλ οι αγορές από ιδιώτες )</t>
  </si>
  <si>
    <t>Αριθμός υποκαταστημάτων ( χωρίς το κεντρικό )</t>
  </si>
  <si>
    <t>Άθροισμα των κωδ 901 έως και 910</t>
  </si>
  <si>
    <t>Αν ο κωδ. 423 &lt; 0 μεταφέρεται ως θετικός στον κωδ. 702</t>
  </si>
  <si>
    <t>Έτος χρησιμοποίησης παγίων ( διακανονισμού )</t>
  </si>
  <si>
    <t>tk</t>
  </si>
  <si>
    <t>thl</t>
  </si>
  <si>
    <t>afm</t>
  </si>
  <si>
    <t>ενδοκ. Συναλλαγές ( 1=NAI, 2= OXI )</t>
  </si>
  <si>
    <t>τροπ-ανακλ-με επιφ ( 0=κανένα, 1=τροπ, 2=ανακλ, 3=με επυφ )</t>
  </si>
  <si>
    <t>κατηγ βιβλίων ( 1=β, 2=γ, 3=αβ, 4=αγ )</t>
  </si>
  <si>
    <t>καθεστώς φπα ( 1=υποχ, 2=προαιρ, 3=προσωρ )</t>
  </si>
  <si>
    <t>είδος δήλωσης</t>
  </si>
  <si>
    <t>ΚΑΘΕΣΤ ΚΑΤΆ ΤΗ ΛΈΞΗ</t>
  </si>
  <si>
    <t>Επίπεδο Μενού ( 1 = Μενου, 2 = Υπομενού, 3 = Υπουπομενού</t>
  </si>
  <si>
    <t>ΠΕΡΙΓΡΑΦΗ</t>
  </si>
  <si>
    <t>Eπίπεδο επιλογής / Μακροεντολή προτείνω τιμή 1ου κελιού = 1 ή 10 ή 11</t>
  </si>
  <si>
    <t>Γραμμη group</t>
  </si>
  <si>
    <t>Επιλογή εικονιδίου</t>
  </si>
  <si>
    <t>Διαχείριση φορολογικών εντύπων</t>
  </si>
  <si>
    <t>KARPODINIS software - Αρχικό μενού επιλογών</t>
  </si>
  <si>
    <t>PIPA</t>
  </si>
  <si>
    <t>hf2</t>
  </si>
  <si>
    <t>Εκτύπωση Eκκαθαριστικής δήλωσης Φ.Π.Α.</t>
  </si>
  <si>
    <t>Ποσοστό μείωσης</t>
  </si>
  <si>
    <t>Πλήθος κατά τομέα</t>
  </si>
  <si>
    <t>Πλήθος βάσει λογ/σμών</t>
  </si>
  <si>
    <t>Πλήθος λοιπών επιμ/σμών</t>
  </si>
  <si>
    <t>ΣΥΝΟΛΟ ΦΟΡΟΛ ΕΙΣΡΟΩΝ</t>
  </si>
  <si>
    <t>* Συμπληρώνεται από τη Δ.Ο.Υ.</t>
  </si>
  <si>
    <t xml:space="preserve">  Αν οποιοδήποτε ποσό που καταχωρείται είναι αρνητικός αριθμός, σημειώστε το πρόσημο πλην ( - ) πριν απ΄ αυτό.</t>
  </si>
  <si>
    <t>* το κλάσμα εκφράζεται σε ποσοστό (%) με δύο δεκαδικά ψηφία.</t>
  </si>
  <si>
    <t>Φ1. Σελ. 2/2</t>
  </si>
  <si>
    <t xml:space="preserve">  Αν οποιοδήποτε ποσό που καταχωρείται είναι αρνητικός αριθμός, σημειώστε το πρόσημο πλην ( - ) πριν απ΄ αυτό. </t>
  </si>
  <si>
    <t>ΗΜΕΡΟΜΗΝΙΑ ΥΠΟΓΡΑΦΗ Α.Φ.Μ.</t>
  </si>
  <si>
    <r>
      <t>Γ. ΠΙΝΑΚΑΣ ΕΚΡΟΩΝ - ΕΙΣΡΟΩΝ</t>
    </r>
    <r>
      <rPr>
        <sz val="10"/>
        <color indexed="60"/>
        <rFont val="Tahoma"/>
        <family val="2"/>
        <charset val="161"/>
      </rPr>
      <t xml:space="preserve">   </t>
    </r>
    <r>
      <rPr>
        <sz val="9"/>
        <color indexed="60"/>
        <rFont val="Tahoma"/>
        <family val="2"/>
        <charset val="161"/>
      </rPr>
      <t>μετά την αφαίρεση ( κατά συντελεστή ) των επιστροφών - εκπτώσεων</t>
    </r>
  </si>
  <si>
    <r>
      <t>ΕΚΡΟΕΣ</t>
    </r>
    <r>
      <rPr>
        <sz val="6"/>
        <color indexed="60"/>
        <rFont val="Tahoma"/>
        <family val="2"/>
        <charset val="161"/>
      </rPr>
      <t>, φορολογητέες ( πωλήσεις αγαθών, παροχή</t>
    </r>
  </si>
  <si>
    <r>
      <t>ΕΙΣΡΟΕΣ</t>
    </r>
    <r>
      <rPr>
        <sz val="6"/>
        <color indexed="60"/>
        <rFont val="Tahoma"/>
        <family val="2"/>
        <charset val="161"/>
      </rPr>
      <t>, φορολογητέες ( αγορές, εισαγωγές )</t>
    </r>
  </si>
  <si>
    <r>
      <t xml:space="preserve"> υπηρεσιών κλπ..), </t>
    </r>
    <r>
      <rPr>
        <sz val="7"/>
        <color indexed="60"/>
        <rFont val="Tahoma"/>
        <family val="2"/>
        <charset val="161"/>
      </rPr>
      <t>ΕΝΔΟΚ.ΑΠΟΚΤ.</t>
    </r>
    <r>
      <rPr>
        <sz val="6"/>
        <color indexed="60"/>
        <rFont val="Tahoma"/>
        <family val="2"/>
        <charset val="161"/>
      </rPr>
      <t xml:space="preserve"> &amp; </t>
    </r>
    <r>
      <rPr>
        <sz val="7"/>
        <color indexed="60"/>
        <rFont val="Tahoma"/>
        <family val="2"/>
        <charset val="161"/>
      </rPr>
      <t>ΠΡΑΞ. ΛΗΠΤΗ</t>
    </r>
  </si>
  <si>
    <r>
      <t xml:space="preserve"> </t>
    </r>
    <r>
      <rPr>
        <sz val="7"/>
        <color indexed="60"/>
        <rFont val="Tahoma"/>
        <family val="2"/>
        <charset val="161"/>
      </rPr>
      <t>ΕΝΔΟΚΟΙΝΟΤ.ΑΠΟΚΤΗΣΕΙΣ &amp; ΠΡΑΞΕΙΣ ΛΗΠΤΗ</t>
    </r>
  </si>
  <si>
    <r>
      <t>Γ1. ΠΙΝΑΚΑΣ ΕΚΡΟΩΝ - ΕΙΣΡΟΩΝ</t>
    </r>
    <r>
      <rPr>
        <sz val="10"/>
        <color indexed="60"/>
        <rFont val="Tahoma"/>
        <family val="2"/>
        <charset val="161"/>
      </rPr>
      <t xml:space="preserve">   με τους συντελεστές ΦΠΑ που ίσχυαν μέχρι και 31/3/2005</t>
    </r>
  </si>
  <si>
    <r>
      <t xml:space="preserve">ΣΤ. ΠΙΝΑΚΑΣ </t>
    </r>
    <r>
      <rPr>
        <sz val="8"/>
        <color indexed="60"/>
        <rFont val="Tahoma"/>
        <family val="2"/>
        <charset val="161"/>
      </rPr>
      <t>τακτοποίησης του φόρου των "πακέτων" των πρακτορείων ταξιδίων αρθ. 43 παρ. 2 &amp; 3 ν. 2859/00, με βάση τα οριστικά ποσοστά της διαχ. Περιόδου</t>
    </r>
  </si>
  <si>
    <r>
      <t xml:space="preserve">Z. ΠΙΝΑΚΑΣ </t>
    </r>
    <r>
      <rPr>
        <sz val="8"/>
        <color indexed="60"/>
        <rFont val="Tahoma"/>
        <family val="2"/>
        <charset val="161"/>
      </rPr>
      <t>διακανονισμού κοινών εισροών άρθ.33 παρ. 1α &amp; 1β βάσει αναλογίας ( Pro-rate ) άρθ. 31 παρ. 1 και άρθ.33 παρ. 3 δεύτερο εδάφιο ν. 2859/00.</t>
    </r>
  </si>
  <si>
    <r>
      <t xml:space="preserve">Η. ΠΙΝΑΚΑΣ πενταετούς </t>
    </r>
    <r>
      <rPr>
        <sz val="8"/>
        <color indexed="60"/>
        <rFont val="Tahoma"/>
        <family val="2"/>
        <charset val="161"/>
      </rPr>
      <t>διακανονισμού του φόρου εισροών των επενδυτικών αγαθών ( παγίων ) άρθ. 33 παρ. 2 &amp; 3 ν. 2859/00.</t>
    </r>
  </si>
  <si>
    <r>
      <t xml:space="preserve">Θ. ΠΙΝΑΚΑΣ </t>
    </r>
    <r>
      <rPr>
        <sz val="10"/>
        <color indexed="60"/>
        <rFont val="Tahoma"/>
        <family val="2"/>
        <charset val="161"/>
      </rPr>
      <t>με πληροφοριακά οικονομικά &amp; στατιστικά στοιχεία της επιχείρησης</t>
    </r>
  </si>
  <si>
    <t>ΕΚΔΟΣΗ 2007</t>
  </si>
  <si>
    <t>009/07 - Φ.Π.Α. Φ1. Σελ. 1/2</t>
  </si>
  <si>
    <t>Αξία αγοράς μεταχειρισμένων Ε.Ι.Χ. αυτοκινήτων μέχρι 9 θέσεων ( συμπληρ μόνο από τους μεταπωλ. Άρθ 45 )</t>
  </si>
  <si>
    <t>Αξία μεταβιβασθέντων ακινήτων που δεν επιβαρύνθηκαν με ΦΠΑ ( εκτός παγίων )</t>
  </si>
  <si>
    <t>ΣΗΜΕΙΩΣΕΙΣ ΥΠΟΚΕΙΜΕΝΟΥ</t>
  </si>
  <si>
    <t>ΟΔΟΣ - ΑΡΙΘΜΟΣ Ή ΤΟΠΟΘΕΣΙΑ ΧΩΡΙΟ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</si>
</sst>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#,##0.00\ &quot;€&quot;;[Red]\-#,##0.00\ &quot;€&quot;"/>
    <numFmt numFmtId="164" formatCode="#,##0.00_ ;[Red]\-#,##0.00\ "/>
    <numFmt numFmtId="165" formatCode="#,##0_ ;[Red]\-#,##0\ 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d/mm/yy"/>
    <numFmt numFmtId="169" formatCode="&quot;$&quot;#,##0.00"/>
    <numFmt numFmtId="170" formatCode="0.00%_);[Red]\(0.00%\)"/>
    <numFmt numFmtId="171" formatCode="0%_);[Red]\(0%\)"/>
    <numFmt numFmtId="172" formatCode="#,##0.0_);\(#,##0.0\)"/>
    <numFmt numFmtId="173" formatCode="#,##0.0\ ;\(#,##0.0\)"/>
    <numFmt numFmtId="174" formatCode="#,##0\ ;\(#,##0.0\)"/>
    <numFmt numFmtId="175" formatCode="&quot;$&quot;0.00_)"/>
    <numFmt numFmtId="176" formatCode="#,##0&quot;%&quot;"/>
    <numFmt numFmtId="177" formatCode="#,##0___);\(#,##0.00\)"/>
    <numFmt numFmtId="178" formatCode="_-* #,##0.00\ [$€-1]_-;\-* #,##0.00\ [$€-1]_-;_-* &quot;-&quot;??\ [$€-1]_-"/>
    <numFmt numFmtId="179" formatCode="#,##0.00_ ;\-#,##0.00\ "/>
  </numFmts>
  <fonts count="48" x14ac:knownFonts="1">
    <font>
      <sz val="10"/>
      <name val="Arial"/>
      <charset val="161"/>
    </font>
    <font>
      <sz val="10"/>
      <name val="Arial"/>
      <charset val="161"/>
    </font>
    <font>
      <sz val="7"/>
      <name val="Tahoma"/>
      <family val="2"/>
      <charset val="161"/>
    </font>
    <font>
      <sz val="10"/>
      <name val="Tahoma"/>
      <family val="2"/>
      <charset val="161"/>
    </font>
    <font>
      <b/>
      <sz val="11"/>
      <name val="Tahoma"/>
      <family val="2"/>
    </font>
    <font>
      <sz val="8"/>
      <name val="Tahoma"/>
      <charset val="161"/>
    </font>
    <font>
      <b/>
      <u/>
      <sz val="10"/>
      <color indexed="43"/>
      <name val="Arial"/>
      <family val="2"/>
      <charset val="161"/>
    </font>
    <font>
      <b/>
      <u/>
      <sz val="10"/>
      <name val="Arial"/>
      <family val="2"/>
      <charset val="161"/>
    </font>
    <font>
      <sz val="14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color indexed="48"/>
      <name val="Tahoma"/>
      <family val="2"/>
      <charset val="161"/>
    </font>
    <font>
      <sz val="8"/>
      <color indexed="48"/>
      <name val="Tahoma"/>
      <family val="2"/>
      <charset val="161"/>
    </font>
    <font>
      <b/>
      <sz val="8"/>
      <color indexed="48"/>
      <name val="Tahoma"/>
      <family val="2"/>
      <charset val="161"/>
    </font>
    <font>
      <sz val="7"/>
      <color indexed="48"/>
      <name val="Tahoma"/>
      <family val="2"/>
      <charset val="161"/>
    </font>
    <font>
      <b/>
      <sz val="10"/>
      <color indexed="48"/>
      <name val="Tahoma"/>
      <family val="2"/>
      <charset val="161"/>
    </font>
    <font>
      <sz val="6"/>
      <color indexed="48"/>
      <name val="Tahoma"/>
      <family val="2"/>
      <charset val="161"/>
    </font>
    <font>
      <sz val="10"/>
      <color indexed="48"/>
      <name val="Arial Narrow"/>
      <family val="2"/>
      <charset val="161"/>
    </font>
    <font>
      <b/>
      <sz val="7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i/>
      <sz val="8"/>
      <name val="Tahoma"/>
      <family val="2"/>
    </font>
    <font>
      <b/>
      <sz val="14"/>
      <color indexed="60"/>
      <name val="Tahoma"/>
      <family val="2"/>
      <charset val="161"/>
    </font>
    <font>
      <b/>
      <sz val="8"/>
      <color indexed="60"/>
      <name val="Tahoma"/>
      <family val="2"/>
      <charset val="161"/>
    </font>
    <font>
      <sz val="8"/>
      <color indexed="60"/>
      <name val="Tahoma"/>
      <family val="2"/>
      <charset val="161"/>
    </font>
    <font>
      <sz val="7"/>
      <color indexed="60"/>
      <name val="Tahoma"/>
      <family val="2"/>
      <charset val="161"/>
    </font>
    <font>
      <sz val="10"/>
      <color indexed="60"/>
      <name val="Tahoma"/>
      <family val="2"/>
      <charset val="161"/>
    </font>
    <font>
      <sz val="6"/>
      <color indexed="60"/>
      <name val="Tahoma"/>
      <family val="2"/>
      <charset val="161"/>
    </font>
    <font>
      <b/>
      <sz val="10"/>
      <color indexed="60"/>
      <name val="Tahoma"/>
      <family val="2"/>
      <charset val="161"/>
    </font>
    <font>
      <sz val="9"/>
      <color indexed="60"/>
      <name val="Tahoma"/>
      <family val="2"/>
      <charset val="161"/>
    </font>
    <font>
      <b/>
      <sz val="7"/>
      <color indexed="60"/>
      <name val="Tahoma"/>
      <family val="2"/>
      <charset val="161"/>
    </font>
    <font>
      <sz val="10"/>
      <color indexed="60"/>
      <name val="Arial Narrow"/>
      <family val="2"/>
      <charset val="161"/>
    </font>
    <font>
      <sz val="7"/>
      <color indexed="60"/>
      <name val="Arial Narrow"/>
      <family val="2"/>
    </font>
    <font>
      <b/>
      <sz val="10"/>
      <color indexed="60"/>
      <name val="Arial Narrow"/>
      <family val="2"/>
      <charset val="161"/>
    </font>
    <font>
      <b/>
      <sz val="10"/>
      <name val="Tahoma"/>
      <family val="2"/>
      <charset val="161"/>
    </font>
    <font>
      <b/>
      <sz val="11"/>
      <color indexed="60"/>
      <name val="Tahoma"/>
      <family val="2"/>
      <charset val="161"/>
    </font>
    <font>
      <sz val="10"/>
      <name val="Arial"/>
      <family val="2"/>
      <charset val="161"/>
    </font>
    <font>
      <sz val="10"/>
      <color rgb="FF0000FF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8000"/>
      <name val="Arial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15"/>
        <bgColor indexed="64"/>
      </patternFill>
    </fill>
    <fill>
      <patternFill patternType="lightGray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27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0"/>
      </bottom>
      <diagonal/>
    </border>
  </borders>
  <cellStyleXfs count="37">
    <xf numFmtId="0" fontId="0" fillId="0" borderId="0"/>
    <xf numFmtId="37" fontId="1" fillId="2" borderId="1" applyBorder="0" applyProtection="0">
      <alignment vertical="center"/>
    </xf>
    <xf numFmtId="37" fontId="1" fillId="0" borderId="0"/>
    <xf numFmtId="37" fontId="1" fillId="0" borderId="0"/>
    <xf numFmtId="0" fontId="1" fillId="3" borderId="2" applyNumberFormat="0" applyBorder="0" applyAlignment="0">
      <alignment horizontal="left" wrapText="1"/>
    </xf>
    <xf numFmtId="0" fontId="1" fillId="0" borderId="0"/>
    <xf numFmtId="174" fontId="1" fillId="0" borderId="3"/>
    <xf numFmtId="0" fontId="1" fillId="4" borderId="4" applyFont="0" applyBorder="0">
      <alignment horizontal="centerContinuous" vertical="center"/>
    </xf>
    <xf numFmtId="175" fontId="1" fillId="0" borderId="5">
      <protection hidden="1"/>
    </xf>
    <xf numFmtId="4" fontId="1" fillId="5" borderId="6">
      <protection locked="0"/>
    </xf>
    <xf numFmtId="0" fontId="1" fillId="0" borderId="0"/>
    <xf numFmtId="0" fontId="1" fillId="0" borderId="0" applyFont="0" applyFill="0" applyBorder="0" applyAlignment="0" applyProtection="0"/>
    <xf numFmtId="175" fontId="1" fillId="0" borderId="5">
      <protection hidden="1"/>
    </xf>
    <xf numFmtId="178" fontId="5" fillId="0" borderId="0" applyFont="0" applyFill="0" applyBorder="0" applyAlignment="0" applyProtection="0"/>
    <xf numFmtId="167" fontId="1" fillId="0" borderId="7"/>
    <xf numFmtId="37" fontId="1" fillId="6" borderId="8" applyFill="0">
      <alignment vertical="center"/>
    </xf>
    <xf numFmtId="0" fontId="1" fillId="7" borderId="5" applyNumberFormat="0">
      <alignment horizontal="left" vertical="top" indent="1"/>
    </xf>
    <xf numFmtId="0" fontId="1" fillId="2" borderId="0" applyBorder="0">
      <alignment horizontal="left" vertical="center" indent="1"/>
    </xf>
    <xf numFmtId="0" fontId="1" fillId="0" borderId="5" applyNumberFormat="0" applyFill="0">
      <alignment horizontal="centerContinuous" vertical="top"/>
    </xf>
    <xf numFmtId="0" fontId="1" fillId="8" borderId="9" applyBorder="0" applyAlignment="0"/>
    <xf numFmtId="167" fontId="1" fillId="0" borderId="10"/>
    <xf numFmtId="166" fontId="1" fillId="0" borderId="11"/>
    <xf numFmtId="172" fontId="1" fillId="0" borderId="3"/>
    <xf numFmtId="173" fontId="1" fillId="0" borderId="0"/>
    <xf numFmtId="37" fontId="1" fillId="2" borderId="12" applyBorder="0">
      <alignment horizontal="left" vertical="center" indent="2"/>
    </xf>
    <xf numFmtId="0" fontId="1" fillId="0" borderId="0"/>
    <xf numFmtId="177" fontId="1" fillId="0" borderId="0"/>
    <xf numFmtId="176" fontId="1" fillId="0" borderId="0">
      <protection hidden="1"/>
    </xf>
    <xf numFmtId="171" fontId="1" fillId="9" borderId="13"/>
    <xf numFmtId="170" fontId="1" fillId="0" borderId="13" applyFont="0" applyFill="0" applyBorder="0" applyAlignment="0" applyProtection="0">
      <protection locked="0"/>
    </xf>
    <xf numFmtId="172" fontId="1" fillId="0" borderId="0"/>
    <xf numFmtId="2" fontId="1" fillId="0" borderId="0">
      <protection locked="0"/>
    </xf>
    <xf numFmtId="169" fontId="1" fillId="0" borderId="0"/>
    <xf numFmtId="37" fontId="1" fillId="0" borderId="11"/>
    <xf numFmtId="37" fontId="1" fillId="0" borderId="3"/>
    <xf numFmtId="37" fontId="1" fillId="0" borderId="14"/>
    <xf numFmtId="0" fontId="1" fillId="0" borderId="0"/>
  </cellStyleXfs>
  <cellXfs count="685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3" fillId="10" borderId="0" xfId="0" applyNumberFormat="1" applyFont="1" applyFill="1" applyProtection="1">
      <protection locked="0" hidden="1"/>
    </xf>
    <xf numFmtId="0" fontId="6" fillId="11" borderId="15" xfId="25" applyFont="1" applyFill="1" applyBorder="1" applyAlignment="1">
      <alignment horizontal="center" vertical="center" wrapText="1"/>
    </xf>
    <xf numFmtId="0" fontId="7" fillId="0" borderId="0" xfId="25" applyFont="1" applyAlignment="1">
      <alignment horizontal="center"/>
    </xf>
    <xf numFmtId="0" fontId="1" fillId="0" borderId="0" xfId="25" applyFont="1" applyFill="1" applyAlignment="1">
      <alignment horizontal="center"/>
    </xf>
    <xf numFmtId="0" fontId="1" fillId="0" borderId="0" xfId="25" applyFont="1" applyFill="1"/>
    <xf numFmtId="0" fontId="1" fillId="0" borderId="0" xfId="25" applyFont="1" applyAlignment="1">
      <alignment horizontal="center"/>
    </xf>
    <xf numFmtId="0" fontId="1" fillId="0" borderId="0" xfId="25" applyFont="1"/>
    <xf numFmtId="168" fontId="3" fillId="10" borderId="0" xfId="0" applyNumberFormat="1" applyFont="1" applyFill="1" applyProtection="1">
      <protection locked="0" hidden="1"/>
    </xf>
    <xf numFmtId="0" fontId="17" fillId="12" borderId="16" xfId="0" applyFont="1" applyFill="1" applyBorder="1" applyProtection="1">
      <protection hidden="1"/>
    </xf>
    <xf numFmtId="0" fontId="17" fillId="12" borderId="10" xfId="0" applyFont="1" applyFill="1" applyBorder="1" applyProtection="1">
      <protection hidden="1"/>
    </xf>
    <xf numFmtId="0" fontId="17" fillId="12" borderId="17" xfId="0" applyFont="1" applyFill="1" applyBorder="1" applyProtection="1">
      <protection hidden="1"/>
    </xf>
    <xf numFmtId="49" fontId="19" fillId="0" borderId="10" xfId="0" applyNumberFormat="1" applyFont="1" applyBorder="1" applyAlignment="1" applyProtection="1">
      <alignment horizontal="center" vertical="center"/>
      <protection hidden="1"/>
    </xf>
    <xf numFmtId="49" fontId="17" fillId="12" borderId="16" xfId="0" applyNumberFormat="1" applyFont="1" applyFill="1" applyBorder="1" applyAlignment="1" applyProtection="1">
      <alignment horizontal="center"/>
      <protection hidden="1"/>
    </xf>
    <xf numFmtId="49" fontId="17" fillId="12" borderId="10" xfId="0" applyNumberFormat="1" applyFont="1" applyFill="1" applyBorder="1" applyAlignment="1" applyProtection="1">
      <alignment horizontal="center"/>
      <protection hidden="1"/>
    </xf>
    <xf numFmtId="0" fontId="17" fillId="12" borderId="17" xfId="0" applyFont="1" applyFill="1" applyBorder="1" applyAlignment="1" applyProtection="1">
      <alignment horizontal="left" vertical="top"/>
      <protection hidden="1"/>
    </xf>
    <xf numFmtId="0" fontId="17" fillId="12" borderId="18" xfId="0" applyFont="1" applyFill="1" applyBorder="1" applyProtection="1">
      <protection hidden="1"/>
    </xf>
    <xf numFmtId="0" fontId="17" fillId="12" borderId="0" xfId="0" applyFont="1" applyFill="1" applyBorder="1" applyProtection="1">
      <protection hidden="1"/>
    </xf>
    <xf numFmtId="0" fontId="17" fillId="12" borderId="19" xfId="0" applyFont="1" applyFill="1" applyBorder="1" applyProtection="1">
      <protection hidden="1"/>
    </xf>
    <xf numFmtId="0" fontId="17" fillId="12" borderId="3" xfId="0" applyFont="1" applyFill="1" applyBorder="1" applyProtection="1">
      <protection hidden="1"/>
    </xf>
    <xf numFmtId="0" fontId="17" fillId="12" borderId="20" xfId="0" applyFont="1" applyFill="1" applyBorder="1" applyProtection="1">
      <protection hidden="1"/>
    </xf>
    <xf numFmtId="49" fontId="19" fillId="0" borderId="3" xfId="0" applyNumberFormat="1" applyFont="1" applyBorder="1" applyAlignment="1" applyProtection="1">
      <alignment horizontal="center" vertical="center"/>
      <protection hidden="1"/>
    </xf>
    <xf numFmtId="0" fontId="17" fillId="0" borderId="19" xfId="0" applyFont="1" applyBorder="1" applyProtection="1">
      <protection hidden="1"/>
    </xf>
    <xf numFmtId="0" fontId="17" fillId="0" borderId="20" xfId="0" applyFont="1" applyBorder="1" applyProtection="1">
      <protection hidden="1"/>
    </xf>
    <xf numFmtId="0" fontId="17" fillId="0" borderId="21" xfId="0" applyFont="1" applyBorder="1" applyProtection="1">
      <protection hidden="1"/>
    </xf>
    <xf numFmtId="0" fontId="17" fillId="0" borderId="22" xfId="0" applyFont="1" applyBorder="1" applyProtection="1">
      <protection hidden="1"/>
    </xf>
    <xf numFmtId="0" fontId="17" fillId="0" borderId="3" xfId="0" applyFont="1" applyBorder="1" applyProtection="1">
      <protection hidden="1"/>
    </xf>
    <xf numFmtId="0" fontId="17" fillId="12" borderId="23" xfId="0" applyFont="1" applyFill="1" applyBorder="1" applyProtection="1">
      <protection hidden="1"/>
    </xf>
    <xf numFmtId="49" fontId="19" fillId="0" borderId="0" xfId="0" applyNumberFormat="1" applyFont="1" applyBorder="1" applyAlignment="1" applyProtection="1">
      <alignment horizontal="center" vertical="center"/>
      <protection hidden="1"/>
    </xf>
    <xf numFmtId="0" fontId="17" fillId="0" borderId="18" xfId="0" applyFont="1" applyBorder="1" applyProtection="1">
      <protection hidden="1"/>
    </xf>
    <xf numFmtId="0" fontId="17" fillId="0" borderId="24" xfId="0" applyFont="1" applyBorder="1" applyProtection="1">
      <protection hidden="1"/>
    </xf>
    <xf numFmtId="0" fontId="17" fillId="0" borderId="25" xfId="0" applyFont="1" applyBorder="1" applyProtection="1">
      <protection hidden="1"/>
    </xf>
    <xf numFmtId="0" fontId="17" fillId="0" borderId="26" xfId="0" applyFont="1" applyBorder="1" applyProtection="1">
      <protection hidden="1"/>
    </xf>
    <xf numFmtId="0" fontId="17" fillId="0" borderId="10" xfId="0" applyFont="1" applyBorder="1" applyProtection="1">
      <protection hidden="1"/>
    </xf>
    <xf numFmtId="0" fontId="17" fillId="0" borderId="27" xfId="0" applyFont="1" applyBorder="1" applyProtection="1">
      <protection hidden="1"/>
    </xf>
    <xf numFmtId="0" fontId="17" fillId="0" borderId="23" xfId="0" applyFont="1" applyBorder="1" applyProtection="1">
      <protection hidden="1"/>
    </xf>
    <xf numFmtId="0" fontId="17" fillId="0" borderId="0" xfId="0" applyFont="1" applyBorder="1" applyProtection="1">
      <protection hidden="1"/>
    </xf>
    <xf numFmtId="49" fontId="18" fillId="0" borderId="19" xfId="0" applyNumberFormat="1" applyFont="1" applyBorder="1" applyAlignment="1" applyProtection="1">
      <alignment horizontal="center"/>
      <protection hidden="1"/>
    </xf>
    <xf numFmtId="49" fontId="18" fillId="0" borderId="27" xfId="0" applyNumberFormat="1" applyFont="1" applyBorder="1" applyAlignment="1" applyProtection="1">
      <alignment horizontal="center"/>
      <protection hidden="1"/>
    </xf>
    <xf numFmtId="49" fontId="18" fillId="0" borderId="20" xfId="0" applyNumberFormat="1" applyFont="1" applyBorder="1" applyAlignment="1" applyProtection="1">
      <alignment horizontal="center"/>
      <protection hidden="1"/>
    </xf>
    <xf numFmtId="0" fontId="17" fillId="0" borderId="19" xfId="0" applyNumberFormat="1" applyFont="1" applyBorder="1" applyProtection="1">
      <protection hidden="1"/>
    </xf>
    <xf numFmtId="0" fontId="17" fillId="0" borderId="3" xfId="0" applyNumberFormat="1" applyFont="1" applyBorder="1" applyProtection="1">
      <protection hidden="1"/>
    </xf>
    <xf numFmtId="0" fontId="17" fillId="0" borderId="20" xfId="0" applyNumberFormat="1" applyFont="1" applyBorder="1" applyProtection="1">
      <protection hidden="1"/>
    </xf>
    <xf numFmtId="0" fontId="17" fillId="12" borderId="9" xfId="0" applyFont="1" applyFill="1" applyBorder="1" applyProtection="1">
      <protection hidden="1"/>
    </xf>
    <xf numFmtId="0" fontId="17" fillId="0" borderId="18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0" fontId="22" fillId="0" borderId="0" xfId="0" applyFont="1" applyBorder="1" applyAlignment="1" applyProtection="1"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10" xfId="0" applyFont="1" applyBorder="1" applyAlignment="1" applyProtection="1">
      <alignment horizontal="center"/>
      <protection hidden="1"/>
    </xf>
    <xf numFmtId="0" fontId="22" fillId="0" borderId="10" xfId="0" applyFont="1" applyBorder="1" applyAlignment="1" applyProtection="1">
      <alignment horizontal="left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22" fillId="0" borderId="10" xfId="0" applyFont="1" applyFill="1" applyBorder="1" applyAlignment="1" applyProtection="1">
      <alignment horizontal="center"/>
      <protection hidden="1"/>
    </xf>
    <xf numFmtId="0" fontId="22" fillId="0" borderId="17" xfId="0" applyFont="1" applyFill="1" applyBorder="1" applyAlignment="1" applyProtection="1">
      <alignment horizontal="center"/>
      <protection hidden="1"/>
    </xf>
    <xf numFmtId="0" fontId="17" fillId="12" borderId="28" xfId="0" applyFont="1" applyFill="1" applyBorder="1" applyProtection="1">
      <protection hidden="1"/>
    </xf>
    <xf numFmtId="49" fontId="19" fillId="0" borderId="18" xfId="0" applyNumberFormat="1" applyFont="1" applyBorder="1" applyAlignment="1" applyProtection="1">
      <alignment horizontal="left"/>
      <protection hidden="1"/>
    </xf>
    <xf numFmtId="0" fontId="17" fillId="0" borderId="19" xfId="0" applyFont="1" applyBorder="1" applyAlignment="1" applyProtection="1">
      <protection hidden="1"/>
    </xf>
    <xf numFmtId="0" fontId="17" fillId="0" borderId="3" xfId="0" applyFont="1" applyBorder="1" applyAlignment="1" applyProtection="1"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protection hidden="1"/>
    </xf>
    <xf numFmtId="0" fontId="17" fillId="0" borderId="20" xfId="0" applyFont="1" applyFill="1" applyBorder="1" applyAlignment="1" applyProtection="1">
      <protection hidden="1"/>
    </xf>
    <xf numFmtId="0" fontId="22" fillId="0" borderId="0" xfId="0" applyFont="1" applyBorder="1" applyProtection="1">
      <protection hidden="1"/>
    </xf>
    <xf numFmtId="0" fontId="22" fillId="0" borderId="18" xfId="0" applyFont="1" applyBorder="1" applyAlignment="1" applyProtection="1">
      <alignment horizontal="center"/>
      <protection hidden="1"/>
    </xf>
    <xf numFmtId="0" fontId="22" fillId="0" borderId="23" xfId="0" applyFont="1" applyBorder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23" xfId="0" applyFont="1" applyFill="1" applyBorder="1" applyAlignment="1" applyProtection="1">
      <alignment horizontal="center"/>
      <protection hidden="1"/>
    </xf>
    <xf numFmtId="0" fontId="17" fillId="0" borderId="16" xfId="0" applyFont="1" applyBorder="1" applyProtection="1">
      <protection hidden="1"/>
    </xf>
    <xf numFmtId="0" fontId="17" fillId="0" borderId="16" xfId="0" applyFont="1" applyFill="1" applyBorder="1" applyProtection="1">
      <protection hidden="1"/>
    </xf>
    <xf numFmtId="0" fontId="17" fillId="0" borderId="17" xfId="0" applyFont="1" applyBorder="1" applyProtection="1">
      <protection hidden="1"/>
    </xf>
    <xf numFmtId="0" fontId="17" fillId="0" borderId="18" xfId="0" applyFont="1" applyFill="1" applyBorder="1" applyProtection="1">
      <protection hidden="1"/>
    </xf>
    <xf numFmtId="0" fontId="17" fillId="0" borderId="19" xfId="0" applyFont="1" applyFill="1" applyBorder="1" applyProtection="1">
      <protection hidden="1"/>
    </xf>
    <xf numFmtId="0" fontId="20" fillId="0" borderId="10" xfId="0" applyFont="1" applyBorder="1" applyAlignment="1" applyProtection="1">
      <alignment vertical="top"/>
      <protection hidden="1"/>
    </xf>
    <xf numFmtId="49" fontId="17" fillId="0" borderId="10" xfId="0" applyNumberFormat="1" applyFont="1" applyBorder="1" applyAlignment="1" applyProtection="1">
      <alignment horizontal="left"/>
      <protection hidden="1"/>
    </xf>
    <xf numFmtId="0" fontId="17" fillId="0" borderId="10" xfId="0" applyFont="1" applyBorder="1" applyAlignment="1" applyProtection="1"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12" borderId="27" xfId="0" applyFont="1" applyFill="1" applyBorder="1" applyProtection="1"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7" fillId="0" borderId="10" xfId="0" applyFont="1" applyBorder="1" applyAlignment="1" applyProtection="1">
      <alignment vertical="center"/>
      <protection hidden="1"/>
    </xf>
    <xf numFmtId="0" fontId="17" fillId="0" borderId="12" xfId="0" applyFont="1" applyBorder="1" applyAlignment="1" applyProtection="1">
      <alignment vertical="center"/>
      <protection hidden="1"/>
    </xf>
    <xf numFmtId="0" fontId="17" fillId="0" borderId="29" xfId="0" applyFont="1" applyBorder="1" applyAlignment="1" applyProtection="1">
      <alignment vertical="center"/>
      <protection hidden="1"/>
    </xf>
    <xf numFmtId="0" fontId="17" fillId="12" borderId="1" xfId="0" applyFont="1" applyFill="1" applyBorder="1" applyProtection="1">
      <protection hidden="1"/>
    </xf>
    <xf numFmtId="0" fontId="17" fillId="12" borderId="12" xfId="0" applyFont="1" applyFill="1" applyBorder="1" applyProtection="1">
      <protection hidden="1"/>
    </xf>
    <xf numFmtId="0" fontId="17" fillId="12" borderId="29" xfId="0" applyFont="1" applyFill="1" applyBorder="1" applyProtection="1">
      <protection hidden="1"/>
    </xf>
    <xf numFmtId="0" fontId="17" fillId="0" borderId="1" xfId="0" applyFont="1" applyBorder="1" applyProtection="1">
      <protection hidden="1"/>
    </xf>
    <xf numFmtId="0" fontId="17" fillId="0" borderId="12" xfId="0" applyFont="1" applyBorder="1" applyProtection="1">
      <protection hidden="1"/>
    </xf>
    <xf numFmtId="0" fontId="17" fillId="0" borderId="29" xfId="0" applyFont="1" applyBorder="1" applyProtection="1">
      <protection hidden="1"/>
    </xf>
    <xf numFmtId="49" fontId="17" fillId="0" borderId="0" xfId="0" applyNumberFormat="1" applyFont="1" applyBorder="1" applyAlignment="1" applyProtection="1">
      <alignment horizontal="center" vertical="center" wrapText="1"/>
      <protection locked="0"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3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horizontal="center" vertical="center" wrapText="1"/>
      <protection hidden="1"/>
    </xf>
    <xf numFmtId="0" fontId="22" fillId="12" borderId="18" xfId="0" applyFont="1" applyFill="1" applyBorder="1" applyAlignment="1" applyProtection="1">
      <alignment horizontal="center" vertical="center" wrapText="1"/>
      <protection hidden="1"/>
    </xf>
    <xf numFmtId="0" fontId="22" fillId="12" borderId="0" xfId="0" applyFont="1" applyFill="1" applyBorder="1" applyAlignment="1" applyProtection="1">
      <alignment horizontal="center" vertical="center" wrapText="1"/>
      <protection hidden="1"/>
    </xf>
    <xf numFmtId="0" fontId="21" fillId="12" borderId="0" xfId="0" applyFont="1" applyFill="1" applyBorder="1" applyAlignment="1" applyProtection="1">
      <alignment horizontal="center" vertical="center"/>
      <protection hidden="1"/>
    </xf>
    <xf numFmtId="8" fontId="21" fillId="12" borderId="0" xfId="0" applyNumberFormat="1" applyFont="1" applyFill="1" applyBorder="1" applyAlignment="1" applyProtection="1">
      <alignment horizontal="right"/>
      <protection hidden="1"/>
    </xf>
    <xf numFmtId="8" fontId="17" fillId="12" borderId="0" xfId="0" applyNumberFormat="1" applyFont="1" applyFill="1" applyBorder="1" applyAlignment="1" applyProtection="1">
      <alignment horizontal="right"/>
      <protection hidden="1"/>
    </xf>
    <xf numFmtId="0" fontId="19" fillId="12" borderId="0" xfId="0" applyFont="1" applyFill="1" applyBorder="1" applyAlignment="1" applyProtection="1">
      <alignment horizontal="center" vertical="center"/>
      <protection hidden="1"/>
    </xf>
    <xf numFmtId="0" fontId="20" fillId="12" borderId="28" xfId="0" applyFont="1" applyFill="1" applyBorder="1" applyAlignment="1" applyProtection="1">
      <alignment horizontal="center" vertical="center"/>
      <protection hidden="1"/>
    </xf>
    <xf numFmtId="0" fontId="20" fillId="12" borderId="23" xfId="0" applyFont="1" applyFill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7" fillId="13" borderId="19" xfId="0" applyFont="1" applyFill="1" applyBorder="1" applyProtection="1">
      <protection hidden="1"/>
    </xf>
    <xf numFmtId="0" fontId="17" fillId="13" borderId="3" xfId="0" applyFont="1" applyFill="1" applyBorder="1" applyProtection="1">
      <protection hidden="1"/>
    </xf>
    <xf numFmtId="0" fontId="17" fillId="13" borderId="20" xfId="0" applyFont="1" applyFill="1" applyBorder="1" applyProtection="1">
      <protection hidden="1"/>
    </xf>
    <xf numFmtId="0" fontId="3" fillId="14" borderId="16" xfId="0" applyFont="1" applyFill="1" applyBorder="1" applyProtection="1">
      <protection hidden="1"/>
    </xf>
    <xf numFmtId="0" fontId="3" fillId="14" borderId="10" xfId="0" applyFont="1" applyFill="1" applyBorder="1" applyProtection="1">
      <protection hidden="1"/>
    </xf>
    <xf numFmtId="0" fontId="3" fillId="14" borderId="17" xfId="0" applyFont="1" applyFill="1" applyBorder="1" applyProtection="1">
      <protection hidden="1"/>
    </xf>
    <xf numFmtId="0" fontId="3" fillId="14" borderId="18" xfId="0" applyFont="1" applyFill="1" applyBorder="1" applyProtection="1">
      <protection hidden="1"/>
    </xf>
    <xf numFmtId="0" fontId="3" fillId="14" borderId="0" xfId="0" applyFont="1" applyFill="1" applyBorder="1" applyProtection="1">
      <protection hidden="1"/>
    </xf>
    <xf numFmtId="0" fontId="3" fillId="14" borderId="23" xfId="0" applyFont="1" applyFill="1" applyBorder="1" applyProtection="1">
      <protection hidden="1"/>
    </xf>
    <xf numFmtId="0" fontId="30" fillId="12" borderId="10" xfId="0" applyFont="1" applyFill="1" applyBorder="1" applyProtection="1">
      <protection hidden="1"/>
    </xf>
    <xf numFmtId="0" fontId="31" fillId="12" borderId="0" xfId="0" applyFont="1" applyFill="1" applyBorder="1" applyAlignment="1" applyProtection="1">
      <alignment vertical="center"/>
      <protection hidden="1"/>
    </xf>
    <xf numFmtId="0" fontId="33" fillId="0" borderId="16" xfId="0" applyFont="1" applyBorder="1" applyProtection="1">
      <protection hidden="1"/>
    </xf>
    <xf numFmtId="0" fontId="34" fillId="12" borderId="19" xfId="0" applyFont="1" applyFill="1" applyBorder="1" applyProtection="1">
      <protection hidden="1"/>
    </xf>
    <xf numFmtId="0" fontId="34" fillId="12" borderId="3" xfId="0" applyFont="1" applyFill="1" applyBorder="1" applyProtection="1">
      <protection hidden="1"/>
    </xf>
    <xf numFmtId="0" fontId="34" fillId="12" borderId="20" xfId="0" applyFont="1" applyFill="1" applyBorder="1" applyProtection="1">
      <protection hidden="1"/>
    </xf>
    <xf numFmtId="0" fontId="34" fillId="12" borderId="18" xfId="0" applyFont="1" applyFill="1" applyBorder="1" applyProtection="1">
      <protection hidden="1"/>
    </xf>
    <xf numFmtId="0" fontId="34" fillId="12" borderId="0" xfId="0" applyFont="1" applyFill="1" applyBorder="1" applyProtection="1">
      <protection hidden="1"/>
    </xf>
    <xf numFmtId="0" fontId="34" fillId="12" borderId="23" xfId="0" applyFont="1" applyFill="1" applyBorder="1" applyProtection="1">
      <protection hidden="1"/>
    </xf>
    <xf numFmtId="0" fontId="34" fillId="12" borderId="9" xfId="0" applyFont="1" applyFill="1" applyBorder="1" applyProtection="1">
      <protection hidden="1"/>
    </xf>
    <xf numFmtId="0" fontId="33" fillId="0" borderId="0" xfId="0" applyFont="1" applyBorder="1" applyAlignment="1" applyProtection="1">
      <protection hidden="1"/>
    </xf>
    <xf numFmtId="0" fontId="35" fillId="0" borderId="0" xfId="0" applyFont="1" applyBorder="1" applyAlignment="1" applyProtection="1">
      <alignment horizontal="left"/>
      <protection hidden="1"/>
    </xf>
    <xf numFmtId="0" fontId="34" fillId="12" borderId="28" xfId="0" applyFont="1" applyFill="1" applyBorder="1" applyProtection="1">
      <protection hidden="1"/>
    </xf>
    <xf numFmtId="0" fontId="33" fillId="0" borderId="0" xfId="0" applyFont="1" applyBorder="1" applyProtection="1">
      <protection hidden="1"/>
    </xf>
    <xf numFmtId="0" fontId="34" fillId="0" borderId="0" xfId="0" applyFont="1" applyBorder="1" applyProtection="1">
      <protection hidden="1"/>
    </xf>
    <xf numFmtId="0" fontId="33" fillId="0" borderId="10" xfId="0" applyFont="1" applyBorder="1" applyProtection="1">
      <protection hidden="1"/>
    </xf>
    <xf numFmtId="0" fontId="34" fillId="0" borderId="10" xfId="0" applyFont="1" applyBorder="1" applyProtection="1">
      <protection hidden="1"/>
    </xf>
    <xf numFmtId="0" fontId="35" fillId="0" borderId="10" xfId="0" applyFont="1" applyBorder="1" applyProtection="1">
      <protection hidden="1"/>
    </xf>
    <xf numFmtId="0" fontId="34" fillId="0" borderId="23" xfId="0" applyFont="1" applyBorder="1" applyProtection="1">
      <protection hidden="1"/>
    </xf>
    <xf numFmtId="0" fontId="35" fillId="0" borderId="16" xfId="0" applyFont="1" applyBorder="1" applyAlignment="1" applyProtection="1">
      <alignment horizontal="left" vertical="top"/>
      <protection hidden="1"/>
    </xf>
    <xf numFmtId="0" fontId="34" fillId="12" borderId="0" xfId="0" applyFont="1" applyFill="1" applyBorder="1" applyAlignment="1" applyProtection="1">
      <alignment horizontal="left" vertical="top"/>
      <protection hidden="1"/>
    </xf>
    <xf numFmtId="0" fontId="32" fillId="0" borderId="0" xfId="0" applyFont="1" applyBorder="1" applyProtection="1">
      <protection hidden="1"/>
    </xf>
    <xf numFmtId="0" fontId="33" fillId="0" borderId="18" xfId="0" applyFont="1" applyBorder="1" applyProtection="1">
      <protection hidden="1"/>
    </xf>
    <xf numFmtId="0" fontId="33" fillId="0" borderId="10" xfId="0" applyFont="1" applyBorder="1" applyAlignment="1" applyProtection="1">
      <alignment vertical="top"/>
      <protection hidden="1"/>
    </xf>
    <xf numFmtId="0" fontId="33" fillId="0" borderId="16" xfId="0" applyFont="1" applyBorder="1" applyAlignment="1" applyProtection="1">
      <alignment vertical="top"/>
      <protection hidden="1"/>
    </xf>
    <xf numFmtId="49" fontId="34" fillId="0" borderId="10" xfId="0" applyNumberFormat="1" applyFont="1" applyBorder="1" applyAlignment="1" applyProtection="1">
      <alignment horizontal="left"/>
      <protection hidden="1"/>
    </xf>
    <xf numFmtId="0" fontId="36" fillId="0" borderId="12" xfId="0" applyFont="1" applyBorder="1" applyAlignment="1" applyProtection="1">
      <alignment vertical="center"/>
      <protection hidden="1"/>
    </xf>
    <xf numFmtId="0" fontId="34" fillId="12" borderId="23" xfId="0" applyFont="1" applyFill="1" applyBorder="1" applyAlignment="1" applyProtection="1">
      <alignment horizontal="left" vertical="top"/>
      <protection hidden="1"/>
    </xf>
    <xf numFmtId="0" fontId="33" fillId="0" borderId="0" xfId="0" applyFont="1" applyBorder="1" applyAlignment="1" applyProtection="1">
      <alignment horizontal="left" vertical="center"/>
      <protection hidden="1"/>
    </xf>
    <xf numFmtId="49" fontId="39" fillId="0" borderId="0" xfId="0" applyNumberFormat="1" applyFont="1" applyBorder="1" applyAlignment="1" applyProtection="1">
      <alignment horizontal="left" vertical="center"/>
      <protection locked="0" hidden="1"/>
    </xf>
    <xf numFmtId="0" fontId="39" fillId="0" borderId="0" xfId="0" applyNumberFormat="1" applyFont="1" applyBorder="1" applyAlignment="1" applyProtection="1">
      <alignment horizontal="left" vertical="center"/>
      <protection hidden="1"/>
    </xf>
    <xf numFmtId="164" fontId="25" fillId="15" borderId="1" xfId="0" applyNumberFormat="1" applyFont="1" applyFill="1" applyBorder="1" applyProtection="1">
      <protection hidden="1"/>
    </xf>
    <xf numFmtId="164" fontId="25" fillId="15" borderId="12" xfId="0" applyNumberFormat="1" applyFont="1" applyFill="1" applyBorder="1" applyProtection="1">
      <protection hidden="1"/>
    </xf>
    <xf numFmtId="164" fontId="25" fillId="15" borderId="29" xfId="0" applyNumberFormat="1" applyFont="1" applyFill="1" applyBorder="1" applyProtection="1">
      <protection hidden="1"/>
    </xf>
    <xf numFmtId="0" fontId="34" fillId="12" borderId="27" xfId="0" applyFont="1" applyFill="1" applyBorder="1" applyProtection="1">
      <protection hidden="1"/>
    </xf>
    <xf numFmtId="0" fontId="17" fillId="15" borderId="16" xfId="0" applyFont="1" applyFill="1" applyBorder="1" applyProtection="1">
      <protection hidden="1"/>
    </xf>
    <xf numFmtId="0" fontId="17" fillId="15" borderId="10" xfId="0" applyFont="1" applyFill="1" applyBorder="1" applyProtection="1">
      <protection hidden="1"/>
    </xf>
    <xf numFmtId="0" fontId="17" fillId="15" borderId="17" xfId="0" applyFont="1" applyFill="1" applyBorder="1" applyProtection="1">
      <protection hidden="1"/>
    </xf>
    <xf numFmtId="0" fontId="17" fillId="15" borderId="19" xfId="0" applyFont="1" applyFill="1" applyBorder="1" applyProtection="1">
      <protection hidden="1"/>
    </xf>
    <xf numFmtId="0" fontId="17" fillId="15" borderId="3" xfId="0" applyFont="1" applyFill="1" applyBorder="1" applyProtection="1">
      <protection hidden="1"/>
    </xf>
    <xf numFmtId="0" fontId="17" fillId="15" borderId="20" xfId="0" applyFont="1" applyFill="1" applyBorder="1" applyProtection="1">
      <protection hidden="1"/>
    </xf>
    <xf numFmtId="8" fontId="17" fillId="15" borderId="16" xfId="0" applyNumberFormat="1" applyFont="1" applyFill="1" applyBorder="1" applyAlignment="1" applyProtection="1">
      <alignment horizontal="center"/>
      <protection hidden="1"/>
    </xf>
    <xf numFmtId="8" fontId="17" fillId="15" borderId="10" xfId="0" applyNumberFormat="1" applyFont="1" applyFill="1" applyBorder="1" applyAlignment="1" applyProtection="1">
      <alignment horizontal="center"/>
      <protection hidden="1"/>
    </xf>
    <xf numFmtId="8" fontId="17" fillId="15" borderId="17" xfId="0" applyNumberFormat="1" applyFont="1" applyFill="1" applyBorder="1" applyAlignment="1" applyProtection="1">
      <alignment horizontal="center"/>
      <protection hidden="1"/>
    </xf>
    <xf numFmtId="8" fontId="17" fillId="15" borderId="19" xfId="0" applyNumberFormat="1" applyFont="1" applyFill="1" applyBorder="1" applyAlignment="1" applyProtection="1">
      <alignment horizontal="center"/>
      <protection hidden="1"/>
    </xf>
    <xf numFmtId="8" fontId="17" fillId="15" borderId="3" xfId="0" applyNumberFormat="1" applyFont="1" applyFill="1" applyBorder="1" applyAlignment="1" applyProtection="1">
      <alignment horizontal="center"/>
      <protection hidden="1"/>
    </xf>
    <xf numFmtId="8" fontId="17" fillId="15" borderId="20" xfId="0" applyNumberFormat="1" applyFont="1" applyFill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49" fontId="32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3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8" xfId="0" applyFont="1" applyFill="1" applyBorder="1" applyAlignment="1" applyProtection="1">
      <alignment horizontal="center" vertical="center"/>
      <protection hidden="1"/>
    </xf>
    <xf numFmtId="8" fontId="17" fillId="0" borderId="23" xfId="0" applyNumberFormat="1" applyFont="1" applyFill="1" applyBorder="1" applyAlignment="1" applyProtection="1">
      <alignment horizontal="center"/>
      <protection hidden="1"/>
    </xf>
    <xf numFmtId="0" fontId="36" fillId="0" borderId="19" xfId="0" applyFont="1" applyFill="1" applyBorder="1" applyAlignment="1" applyProtection="1">
      <alignment horizontal="center" vertical="center"/>
      <protection hidden="1"/>
    </xf>
    <xf numFmtId="0" fontId="36" fillId="0" borderId="3" xfId="0" applyFont="1" applyFill="1" applyBorder="1" applyAlignment="1" applyProtection="1">
      <alignment horizontal="center" vertical="center"/>
      <protection hidden="1"/>
    </xf>
    <xf numFmtId="164" fontId="13" fillId="0" borderId="3" xfId="0" applyNumberFormat="1" applyFont="1" applyFill="1" applyBorder="1" applyAlignment="1" applyProtection="1">
      <alignment horizontal="right"/>
      <protection hidden="1"/>
    </xf>
    <xf numFmtId="165" fontId="13" fillId="0" borderId="3" xfId="0" applyNumberFormat="1" applyFont="1" applyFill="1" applyBorder="1" applyAlignment="1" applyProtection="1">
      <alignment horizontal="center"/>
      <protection hidden="1"/>
    </xf>
    <xf numFmtId="164" fontId="13" fillId="0" borderId="20" xfId="0" applyNumberFormat="1" applyFont="1" applyFill="1" applyBorder="1" applyAlignment="1" applyProtection="1">
      <alignment horizontal="right"/>
      <protection hidden="1"/>
    </xf>
    <xf numFmtId="49" fontId="25" fillId="0" borderId="18" xfId="0" applyNumberFormat="1" applyFont="1" applyBorder="1" applyAlignment="1" applyProtection="1">
      <alignment horizontal="center" vertical="center"/>
      <protection hidden="1"/>
    </xf>
    <xf numFmtId="49" fontId="25" fillId="0" borderId="0" xfId="0" applyNumberFormat="1" applyFont="1" applyBorder="1" applyAlignment="1" applyProtection="1">
      <alignment horizontal="center" vertical="center"/>
      <protection hidden="1"/>
    </xf>
    <xf numFmtId="49" fontId="25" fillId="0" borderId="23" xfId="0" applyNumberFormat="1" applyFont="1" applyBorder="1" applyAlignment="1" applyProtection="1">
      <alignment horizontal="center" vertical="center"/>
      <protection hidden="1"/>
    </xf>
    <xf numFmtId="49" fontId="25" fillId="0" borderId="18" xfId="0" applyNumberFormat="1" applyFont="1" applyBorder="1" applyAlignment="1" applyProtection="1">
      <alignment vertical="center"/>
      <protection hidden="1"/>
    </xf>
    <xf numFmtId="49" fontId="25" fillId="0" borderId="0" xfId="0" applyNumberFormat="1" applyFont="1" applyBorder="1" applyAlignment="1" applyProtection="1">
      <alignment vertical="center"/>
      <protection hidden="1"/>
    </xf>
    <xf numFmtId="49" fontId="25" fillId="0" borderId="23" xfId="0" applyNumberFormat="1" applyFont="1" applyBorder="1" applyAlignment="1" applyProtection="1">
      <alignment vertical="center"/>
      <protection hidden="1"/>
    </xf>
    <xf numFmtId="49" fontId="8" fillId="0" borderId="10" xfId="0" applyNumberFormat="1" applyFont="1" applyBorder="1" applyAlignment="1" applyProtection="1">
      <alignment horizontal="center"/>
      <protection hidden="1"/>
    </xf>
    <xf numFmtId="49" fontId="9" fillId="0" borderId="16" xfId="0" applyNumberFormat="1" applyFont="1" applyBorder="1" applyAlignment="1" applyProtection="1">
      <alignment horizontal="center"/>
      <protection hidden="1"/>
    </xf>
    <xf numFmtId="49" fontId="9" fillId="0" borderId="10" xfId="0" applyNumberFormat="1" applyFont="1" applyBorder="1" applyAlignment="1" applyProtection="1">
      <alignment horizontal="center"/>
      <protection hidden="1"/>
    </xf>
    <xf numFmtId="49" fontId="9" fillId="0" borderId="17" xfId="0" applyNumberFormat="1" applyFont="1" applyBorder="1" applyAlignment="1" applyProtection="1">
      <alignment horizontal="center"/>
      <protection hidden="1"/>
    </xf>
    <xf numFmtId="0" fontId="32" fillId="12" borderId="0" xfId="0" applyFont="1" applyFill="1" applyBorder="1" applyAlignment="1" applyProtection="1">
      <alignment horizontal="center" vertical="top"/>
      <protection hidden="1"/>
    </xf>
    <xf numFmtId="49" fontId="31" fillId="13" borderId="16" xfId="0" applyNumberFormat="1" applyFont="1" applyFill="1" applyBorder="1" applyAlignment="1" applyProtection="1">
      <alignment horizontal="center" vertical="center"/>
      <protection hidden="1"/>
    </xf>
    <xf numFmtId="49" fontId="31" fillId="13" borderId="10" xfId="0" applyNumberFormat="1" applyFont="1" applyFill="1" applyBorder="1" applyAlignment="1" applyProtection="1">
      <alignment horizontal="center" vertical="center"/>
      <protection hidden="1"/>
    </xf>
    <xf numFmtId="49" fontId="31" fillId="13" borderId="17" xfId="0" applyNumberFormat="1" applyFont="1" applyFill="1" applyBorder="1" applyAlignment="1" applyProtection="1">
      <alignment horizontal="center" vertical="center"/>
      <protection hidden="1"/>
    </xf>
    <xf numFmtId="49" fontId="31" fillId="13" borderId="18" xfId="0" applyNumberFormat="1" applyFont="1" applyFill="1" applyBorder="1" applyAlignment="1" applyProtection="1">
      <alignment horizontal="center" vertical="center"/>
      <protection hidden="1"/>
    </xf>
    <xf numFmtId="49" fontId="31" fillId="13" borderId="0" xfId="0" applyNumberFormat="1" applyFont="1" applyFill="1" applyBorder="1" applyAlignment="1" applyProtection="1">
      <alignment horizontal="center" vertical="center"/>
      <protection hidden="1"/>
    </xf>
    <xf numFmtId="49" fontId="31" fillId="13" borderId="23" xfId="0" applyNumberFormat="1" applyFont="1" applyFill="1" applyBorder="1" applyAlignment="1" applyProtection="1">
      <alignment horizontal="center" vertical="center"/>
      <protection hidden="1"/>
    </xf>
    <xf numFmtId="49" fontId="33" fillId="0" borderId="16" xfId="0" applyNumberFormat="1" applyFont="1" applyBorder="1" applyAlignment="1" applyProtection="1">
      <alignment horizontal="center" vertical="center" wrapText="1"/>
      <protection hidden="1"/>
    </xf>
    <xf numFmtId="49" fontId="33" fillId="0" borderId="10" xfId="0" applyNumberFormat="1" applyFont="1" applyBorder="1" applyAlignment="1" applyProtection="1">
      <alignment horizontal="center" vertical="center" wrapText="1"/>
      <protection hidden="1"/>
    </xf>
    <xf numFmtId="49" fontId="33" fillId="0" borderId="17" xfId="0" applyNumberFormat="1" applyFont="1" applyBorder="1" applyAlignment="1" applyProtection="1">
      <alignment horizontal="center" vertical="center" wrapText="1"/>
      <protection hidden="1"/>
    </xf>
    <xf numFmtId="49" fontId="33" fillId="0" borderId="19" xfId="0" applyNumberFormat="1" applyFont="1" applyBorder="1" applyAlignment="1" applyProtection="1">
      <alignment horizontal="center" vertical="center" wrapText="1"/>
      <protection hidden="1"/>
    </xf>
    <xf numFmtId="49" fontId="33" fillId="0" borderId="3" xfId="0" applyNumberFormat="1" applyFont="1" applyBorder="1" applyAlignment="1" applyProtection="1">
      <alignment horizontal="center" vertical="center" wrapText="1"/>
      <protection hidden="1"/>
    </xf>
    <xf numFmtId="49" fontId="33" fillId="0" borderId="20" xfId="0" applyNumberFormat="1" applyFont="1" applyBorder="1" applyAlignment="1" applyProtection="1">
      <alignment horizontal="center" vertical="center" wrapText="1"/>
      <protection hidden="1"/>
    </xf>
    <xf numFmtId="49" fontId="33" fillId="0" borderId="18" xfId="0" applyNumberFormat="1" applyFont="1" applyBorder="1" applyAlignment="1" applyProtection="1">
      <alignment horizontal="center" vertical="center" wrapText="1"/>
      <protection hidden="1"/>
    </xf>
    <xf numFmtId="49" fontId="33" fillId="0" borderId="0" xfId="0" applyNumberFormat="1" applyFont="1" applyBorder="1" applyAlignment="1" applyProtection="1">
      <alignment horizontal="center" vertical="center" wrapText="1"/>
      <protection hidden="1"/>
    </xf>
    <xf numFmtId="49" fontId="33" fillId="0" borderId="23" xfId="0" applyNumberFormat="1" applyFont="1" applyBorder="1" applyAlignment="1" applyProtection="1">
      <alignment horizontal="center" vertical="center" wrapText="1"/>
      <protection hidden="1"/>
    </xf>
    <xf numFmtId="0" fontId="32" fillId="0" borderId="16" xfId="0" applyFont="1" applyBorder="1" applyAlignment="1" applyProtection="1">
      <alignment horizontal="center" vertical="center" wrapText="1"/>
      <protection hidden="1"/>
    </xf>
    <xf numFmtId="0" fontId="32" fillId="0" borderId="10" xfId="0" applyFont="1" applyBorder="1" applyAlignment="1" applyProtection="1">
      <alignment horizontal="center" vertical="center" wrapText="1"/>
      <protection hidden="1"/>
    </xf>
    <xf numFmtId="0" fontId="32" fillId="0" borderId="17" xfId="0" applyFont="1" applyBorder="1" applyAlignment="1" applyProtection="1">
      <alignment horizontal="center" vertical="center" wrapText="1"/>
      <protection hidden="1"/>
    </xf>
    <xf numFmtId="0" fontId="32" fillId="0" borderId="18" xfId="0" applyFont="1" applyBorder="1" applyAlignment="1" applyProtection="1">
      <alignment horizontal="center" vertical="center" wrapText="1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2" fillId="0" borderId="2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49" fontId="38" fillId="0" borderId="16" xfId="0" applyNumberFormat="1" applyFont="1" applyBorder="1" applyAlignment="1" applyProtection="1">
      <alignment horizontal="center" vertical="center" wrapText="1"/>
      <protection hidden="1"/>
    </xf>
    <xf numFmtId="49" fontId="38" fillId="0" borderId="10" xfId="0" applyNumberFormat="1" applyFont="1" applyBorder="1" applyAlignment="1" applyProtection="1">
      <alignment horizontal="center" vertical="center" wrapText="1"/>
      <protection hidden="1"/>
    </xf>
    <xf numFmtId="49" fontId="38" fillId="0" borderId="17" xfId="0" applyNumberFormat="1" applyFont="1" applyBorder="1" applyAlignment="1" applyProtection="1">
      <alignment horizontal="center" vertical="center" wrapText="1"/>
      <protection hidden="1"/>
    </xf>
    <xf numFmtId="49" fontId="38" fillId="0" borderId="19" xfId="0" applyNumberFormat="1" applyFont="1" applyBorder="1" applyAlignment="1" applyProtection="1">
      <alignment horizontal="center" vertical="center" wrapText="1"/>
      <protection hidden="1"/>
    </xf>
    <xf numFmtId="49" fontId="38" fillId="0" borderId="3" xfId="0" applyNumberFormat="1" applyFont="1" applyBorder="1" applyAlignment="1" applyProtection="1">
      <alignment horizontal="center" vertical="center" wrapText="1"/>
      <protection hidden="1"/>
    </xf>
    <xf numFmtId="49" fontId="38" fillId="0" borderId="20" xfId="0" applyNumberFormat="1" applyFont="1" applyBorder="1" applyAlignment="1" applyProtection="1">
      <alignment horizontal="center" vertical="center" wrapText="1"/>
      <protection hidden="1"/>
    </xf>
    <xf numFmtId="49" fontId="33" fillId="0" borderId="19" xfId="0" applyNumberFormat="1" applyFont="1" applyBorder="1" applyAlignment="1" applyProtection="1">
      <alignment horizontal="center" vertical="center"/>
      <protection hidden="1"/>
    </xf>
    <xf numFmtId="49" fontId="33" fillId="0" borderId="3" xfId="0" applyNumberFormat="1" applyFont="1" applyBorder="1" applyAlignment="1" applyProtection="1">
      <alignment horizontal="center" vertical="center"/>
      <protection hidden="1"/>
    </xf>
    <xf numFmtId="49" fontId="33" fillId="0" borderId="20" xfId="0" applyNumberFormat="1" applyFont="1" applyBorder="1" applyAlignment="1" applyProtection="1">
      <alignment horizontal="center" vertical="center"/>
      <protection hidden="1"/>
    </xf>
    <xf numFmtId="164" fontId="27" fillId="14" borderId="1" xfId="0" applyNumberFormat="1" applyFont="1" applyFill="1" applyBorder="1" applyAlignment="1" applyProtection="1">
      <alignment horizontal="right"/>
      <protection hidden="1"/>
    </xf>
    <xf numFmtId="164" fontId="27" fillId="14" borderId="12" xfId="0" applyNumberFormat="1" applyFont="1" applyFill="1" applyBorder="1" applyAlignment="1" applyProtection="1">
      <alignment horizontal="right"/>
      <protection hidden="1"/>
    </xf>
    <xf numFmtId="164" fontId="27" fillId="0" borderId="1" xfId="0" applyNumberFormat="1" applyFont="1" applyBorder="1" applyAlignment="1" applyProtection="1">
      <alignment horizontal="right"/>
      <protection hidden="1"/>
    </xf>
    <xf numFmtId="164" fontId="27" fillId="0" borderId="12" xfId="0" applyNumberFormat="1" applyFont="1" applyBorder="1" applyAlignment="1" applyProtection="1">
      <alignment horizontal="right"/>
      <protection hidden="1"/>
    </xf>
    <xf numFmtId="164" fontId="26" fillId="0" borderId="1" xfId="0" applyNumberFormat="1" applyFont="1" applyBorder="1" applyAlignment="1" applyProtection="1">
      <alignment horizontal="right"/>
      <protection locked="0" hidden="1"/>
    </xf>
    <xf numFmtId="164" fontId="26" fillId="0" borderId="12" xfId="0" applyNumberFormat="1" applyFont="1" applyBorder="1" applyAlignment="1" applyProtection="1">
      <alignment horizontal="right"/>
      <protection locked="0" hidden="1"/>
    </xf>
    <xf numFmtId="164" fontId="27" fillId="14" borderId="29" xfId="0" applyNumberFormat="1" applyFont="1" applyFill="1" applyBorder="1" applyAlignment="1" applyProtection="1">
      <alignment horizontal="right"/>
      <protection hidden="1"/>
    </xf>
    <xf numFmtId="164" fontId="26" fillId="0" borderId="29" xfId="0" applyNumberFormat="1" applyFont="1" applyBorder="1" applyAlignment="1" applyProtection="1">
      <alignment horizontal="right"/>
      <protection locked="0"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36" fillId="0" borderId="29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10" fontId="26" fillId="0" borderId="1" xfId="0" applyNumberFormat="1" applyFont="1" applyBorder="1" applyAlignment="1" applyProtection="1">
      <alignment horizontal="center" vertical="center"/>
      <protection locked="0" hidden="1"/>
    </xf>
    <xf numFmtId="10" fontId="26" fillId="0" borderId="12" xfId="0" applyNumberFormat="1" applyFont="1" applyBorder="1" applyAlignment="1" applyProtection="1">
      <alignment horizontal="center" vertical="center"/>
      <protection locked="0" hidden="1"/>
    </xf>
    <xf numFmtId="10" fontId="26" fillId="0" borderId="29" xfId="0" applyNumberFormat="1" applyFont="1" applyBorder="1" applyAlignment="1" applyProtection="1">
      <alignment horizontal="center" vertical="center"/>
      <protection locked="0" hidden="1"/>
    </xf>
    <xf numFmtId="49" fontId="25" fillId="0" borderId="1" xfId="0" applyNumberFormat="1" applyFont="1" applyBorder="1" applyAlignment="1" applyProtection="1">
      <alignment horizontal="center" vertical="center"/>
      <protection locked="0" hidden="1"/>
    </xf>
    <xf numFmtId="49" fontId="25" fillId="0" borderId="12" xfId="0" applyNumberFormat="1" applyFont="1" applyBorder="1" applyAlignment="1" applyProtection="1">
      <alignment horizontal="center" vertical="center"/>
      <protection locked="0" hidden="1"/>
    </xf>
    <xf numFmtId="49" fontId="25" fillId="0" borderId="29" xfId="0" applyNumberFormat="1" applyFont="1" applyBorder="1" applyAlignment="1" applyProtection="1">
      <alignment horizontal="center" vertical="center"/>
      <protection locked="0" hidden="1"/>
    </xf>
    <xf numFmtId="0" fontId="33" fillId="0" borderId="10" xfId="0" applyFont="1" applyBorder="1" applyAlignment="1" applyProtection="1">
      <alignment horizontal="center" vertical="center" wrapText="1"/>
      <protection hidden="1"/>
    </xf>
    <xf numFmtId="0" fontId="33" fillId="0" borderId="17" xfId="0" applyFont="1" applyBorder="1" applyAlignment="1" applyProtection="1">
      <alignment horizontal="center" vertical="center" wrapText="1"/>
      <protection hidden="1"/>
    </xf>
    <xf numFmtId="0" fontId="33" fillId="0" borderId="0" xfId="0" applyFont="1" applyBorder="1" applyAlignment="1" applyProtection="1">
      <alignment horizontal="center" vertical="center" wrapText="1"/>
      <protection hidden="1"/>
    </xf>
    <xf numFmtId="0" fontId="33" fillId="0" borderId="23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0" fontId="33" fillId="0" borderId="16" xfId="0" applyFont="1" applyBorder="1" applyAlignment="1" applyProtection="1">
      <alignment horizontal="center" vertical="center" wrapText="1"/>
      <protection hidden="1"/>
    </xf>
    <xf numFmtId="0" fontId="33" fillId="0" borderId="18" xfId="0" applyFont="1" applyBorder="1" applyAlignment="1" applyProtection="1">
      <alignment horizontal="center" vertical="center" wrapText="1"/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7" xfId="0" applyFont="1" applyBorder="1" applyAlignment="1" applyProtection="1">
      <alignment horizontal="center" vertical="center"/>
      <protection hidden="1"/>
    </xf>
    <xf numFmtId="0" fontId="36" fillId="0" borderId="3" xfId="0" applyFont="1" applyBorder="1" applyAlignment="1" applyProtection="1">
      <alignment horizontal="center" vertical="center"/>
      <protection hidden="1"/>
    </xf>
    <xf numFmtId="0" fontId="36" fillId="0" borderId="20" xfId="0" applyFont="1" applyBorder="1" applyAlignment="1" applyProtection="1">
      <alignment horizontal="center" vertical="center"/>
      <protection hidden="1"/>
    </xf>
    <xf numFmtId="164" fontId="13" fillId="0" borderId="16" xfId="0" applyNumberFormat="1" applyFont="1" applyBorder="1" applyAlignment="1" applyProtection="1">
      <alignment horizontal="right"/>
      <protection locked="0" hidden="1"/>
    </xf>
    <xf numFmtId="164" fontId="13" fillId="0" borderId="10" xfId="0" applyNumberFormat="1" applyFont="1" applyBorder="1" applyAlignment="1" applyProtection="1">
      <alignment horizontal="right"/>
      <protection locked="0" hidden="1"/>
    </xf>
    <xf numFmtId="164" fontId="13" fillId="0" borderId="17" xfId="0" applyNumberFormat="1" applyFont="1" applyBorder="1" applyAlignment="1" applyProtection="1">
      <alignment horizontal="right"/>
      <protection locked="0" hidden="1"/>
    </xf>
    <xf numFmtId="164" fontId="13" fillId="0" borderId="19" xfId="0" applyNumberFormat="1" applyFont="1" applyBorder="1" applyAlignment="1" applyProtection="1">
      <alignment horizontal="right"/>
      <protection locked="0" hidden="1"/>
    </xf>
    <xf numFmtId="164" fontId="13" fillId="0" borderId="3" xfId="0" applyNumberFormat="1" applyFont="1" applyBorder="1" applyAlignment="1" applyProtection="1">
      <alignment horizontal="right"/>
      <protection locked="0" hidden="1"/>
    </xf>
    <xf numFmtId="164" fontId="13" fillId="0" borderId="20" xfId="0" applyNumberFormat="1" applyFont="1" applyBorder="1" applyAlignment="1" applyProtection="1">
      <alignment horizontal="right"/>
      <protection locked="0" hidden="1"/>
    </xf>
    <xf numFmtId="164" fontId="26" fillId="15" borderId="1" xfId="0" applyNumberFormat="1" applyFont="1" applyFill="1" applyBorder="1" applyAlignment="1" applyProtection="1">
      <alignment horizontal="right"/>
      <protection hidden="1"/>
    </xf>
    <xf numFmtId="164" fontId="26" fillId="15" borderId="12" xfId="0" applyNumberFormat="1" applyFont="1" applyFill="1" applyBorder="1" applyAlignment="1" applyProtection="1">
      <alignment horizontal="right"/>
      <protection hidden="1"/>
    </xf>
    <xf numFmtId="0" fontId="36" fillId="0" borderId="16" xfId="0" applyFont="1" applyBorder="1" applyAlignment="1" applyProtection="1">
      <alignment horizontal="center" vertical="center"/>
      <protection hidden="1"/>
    </xf>
    <xf numFmtId="0" fontId="36" fillId="0" borderId="18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19" xfId="0" applyFont="1" applyBorder="1" applyAlignment="1" applyProtection="1">
      <alignment horizontal="center" vertical="center"/>
      <protection hidden="1"/>
    </xf>
    <xf numFmtId="164" fontId="16" fillId="14" borderId="18" xfId="0" applyNumberFormat="1" applyFont="1" applyFill="1" applyBorder="1" applyAlignment="1" applyProtection="1">
      <alignment horizontal="right"/>
      <protection hidden="1"/>
    </xf>
    <xf numFmtId="164" fontId="16" fillId="14" borderId="0" xfId="0" applyNumberFormat="1" applyFont="1" applyFill="1" applyBorder="1" applyAlignment="1" applyProtection="1">
      <alignment horizontal="right"/>
      <protection hidden="1"/>
    </xf>
    <xf numFmtId="164" fontId="16" fillId="14" borderId="23" xfId="0" applyNumberFormat="1" applyFont="1" applyFill="1" applyBorder="1" applyAlignment="1" applyProtection="1">
      <alignment horizontal="right"/>
      <protection hidden="1"/>
    </xf>
    <xf numFmtId="164" fontId="16" fillId="14" borderId="19" xfId="0" applyNumberFormat="1" applyFont="1" applyFill="1" applyBorder="1" applyAlignment="1" applyProtection="1">
      <alignment horizontal="right"/>
      <protection hidden="1"/>
    </xf>
    <xf numFmtId="164" fontId="16" fillId="14" borderId="3" xfId="0" applyNumberFormat="1" applyFont="1" applyFill="1" applyBorder="1" applyAlignment="1" applyProtection="1">
      <alignment horizontal="right"/>
      <protection hidden="1"/>
    </xf>
    <xf numFmtId="164" fontId="16" fillId="14" borderId="20" xfId="0" applyNumberFormat="1" applyFont="1" applyFill="1" applyBorder="1" applyAlignment="1" applyProtection="1">
      <alignment horizontal="right"/>
      <protection hidden="1"/>
    </xf>
    <xf numFmtId="0" fontId="25" fillId="0" borderId="16" xfId="0" applyFont="1" applyBorder="1" applyAlignment="1" applyProtection="1">
      <alignment horizontal="center"/>
      <protection locked="0" hidden="1"/>
    </xf>
    <xf numFmtId="0" fontId="25" fillId="0" borderId="10" xfId="0" applyFont="1" applyBorder="1" applyAlignment="1" applyProtection="1">
      <alignment horizontal="center"/>
      <protection locked="0" hidden="1"/>
    </xf>
    <xf numFmtId="0" fontId="25" fillId="0" borderId="17" xfId="0" applyFont="1" applyBorder="1" applyAlignment="1" applyProtection="1">
      <alignment horizontal="center"/>
      <protection locked="0" hidden="1"/>
    </xf>
    <xf numFmtId="0" fontId="25" fillId="0" borderId="19" xfId="0" applyFont="1" applyBorder="1" applyAlignment="1" applyProtection="1">
      <alignment horizontal="center"/>
      <protection locked="0" hidden="1"/>
    </xf>
    <xf numFmtId="0" fontId="25" fillId="0" borderId="3" xfId="0" applyFont="1" applyBorder="1" applyAlignment="1" applyProtection="1">
      <alignment horizontal="center"/>
      <protection locked="0" hidden="1"/>
    </xf>
    <xf numFmtId="0" fontId="25" fillId="0" borderId="20" xfId="0" applyFont="1" applyBorder="1" applyAlignment="1" applyProtection="1">
      <alignment horizontal="center"/>
      <protection locked="0" hidden="1"/>
    </xf>
    <xf numFmtId="49" fontId="33" fillId="12" borderId="0" xfId="0" applyNumberFormat="1" applyFont="1" applyFill="1" applyBorder="1" applyAlignment="1" applyProtection="1">
      <alignment horizontal="left" wrapText="1"/>
      <protection hidden="1"/>
    </xf>
    <xf numFmtId="0" fontId="33" fillId="0" borderId="19" xfId="0" applyFont="1" applyBorder="1" applyAlignment="1" applyProtection="1">
      <alignment horizontal="center" vertical="center" wrapText="1"/>
      <protection hidden="1"/>
    </xf>
    <xf numFmtId="49" fontId="40" fillId="0" borderId="16" xfId="0" applyNumberFormat="1" applyFont="1" applyBorder="1" applyAlignment="1" applyProtection="1">
      <alignment horizontal="center" vertical="center" wrapText="1"/>
      <protection hidden="1"/>
    </xf>
    <xf numFmtId="49" fontId="40" fillId="0" borderId="10" xfId="0" applyNumberFormat="1" applyFont="1" applyBorder="1" applyAlignment="1" applyProtection="1">
      <alignment horizontal="center" vertical="center" wrapText="1"/>
      <protection hidden="1"/>
    </xf>
    <xf numFmtId="49" fontId="40" fillId="0" borderId="17" xfId="0" applyNumberFormat="1" applyFont="1" applyBorder="1" applyAlignment="1" applyProtection="1">
      <alignment horizontal="center" vertical="center" wrapText="1"/>
      <protection hidden="1"/>
    </xf>
    <xf numFmtId="49" fontId="40" fillId="0" borderId="18" xfId="0" applyNumberFormat="1" applyFont="1" applyBorder="1" applyAlignment="1" applyProtection="1">
      <alignment horizontal="center" vertical="center" wrapText="1"/>
      <protection hidden="1"/>
    </xf>
    <xf numFmtId="49" fontId="40" fillId="0" borderId="0" xfId="0" applyNumberFormat="1" applyFont="1" applyBorder="1" applyAlignment="1" applyProtection="1">
      <alignment horizontal="center" vertical="center" wrapText="1"/>
      <protection hidden="1"/>
    </xf>
    <xf numFmtId="49" fontId="40" fillId="0" borderId="23" xfId="0" applyNumberFormat="1" applyFont="1" applyBorder="1" applyAlignment="1" applyProtection="1">
      <alignment horizontal="center" vertical="center" wrapText="1"/>
      <protection hidden="1"/>
    </xf>
    <xf numFmtId="49" fontId="40" fillId="0" borderId="19" xfId="0" applyNumberFormat="1" applyFont="1" applyBorder="1" applyAlignment="1" applyProtection="1">
      <alignment horizontal="center" vertical="center" wrapText="1"/>
      <protection hidden="1"/>
    </xf>
    <xf numFmtId="49" fontId="40" fillId="0" borderId="3" xfId="0" applyNumberFormat="1" applyFont="1" applyBorder="1" applyAlignment="1" applyProtection="1">
      <alignment horizontal="center" vertical="center" wrapText="1"/>
      <protection hidden="1"/>
    </xf>
    <xf numFmtId="49" fontId="40" fillId="0" borderId="20" xfId="0" applyNumberFormat="1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33" fillId="0" borderId="29" xfId="0" applyFont="1" applyBorder="1" applyAlignment="1" applyProtection="1">
      <alignment horizontal="center"/>
      <protection hidden="1"/>
    </xf>
    <xf numFmtId="0" fontId="40" fillId="0" borderId="16" xfId="0" applyFont="1" applyBorder="1" applyAlignment="1" applyProtection="1">
      <alignment horizontal="center" vertical="center" wrapText="1"/>
      <protection hidden="1"/>
    </xf>
    <xf numFmtId="0" fontId="40" fillId="0" borderId="10" xfId="0" applyFont="1" applyBorder="1" applyAlignment="1" applyProtection="1">
      <alignment horizontal="center" vertical="center" wrapText="1"/>
      <protection hidden="1"/>
    </xf>
    <xf numFmtId="0" fontId="40" fillId="0" borderId="17" xfId="0" applyFont="1" applyBorder="1" applyAlignment="1" applyProtection="1">
      <alignment horizontal="center" vertical="center" wrapText="1"/>
      <protection hidden="1"/>
    </xf>
    <xf numFmtId="0" fontId="40" fillId="0" borderId="19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 wrapText="1"/>
      <protection hidden="1"/>
    </xf>
    <xf numFmtId="165" fontId="13" fillId="0" borderId="16" xfId="0" applyNumberFormat="1" applyFont="1" applyBorder="1" applyAlignment="1" applyProtection="1">
      <alignment horizontal="center"/>
      <protection locked="0" hidden="1"/>
    </xf>
    <xf numFmtId="165" fontId="13" fillId="0" borderId="10" xfId="0" applyNumberFormat="1" applyFont="1" applyBorder="1" applyAlignment="1" applyProtection="1">
      <alignment horizontal="center"/>
      <protection locked="0" hidden="1"/>
    </xf>
    <xf numFmtId="165" fontId="13" fillId="0" borderId="17" xfId="0" applyNumberFormat="1" applyFont="1" applyBorder="1" applyAlignment="1" applyProtection="1">
      <alignment horizontal="center"/>
      <protection locked="0" hidden="1"/>
    </xf>
    <xf numFmtId="165" fontId="13" fillId="0" borderId="19" xfId="0" applyNumberFormat="1" applyFont="1" applyBorder="1" applyAlignment="1" applyProtection="1">
      <alignment horizontal="center"/>
      <protection locked="0" hidden="1"/>
    </xf>
    <xf numFmtId="165" fontId="13" fillId="0" borderId="3" xfId="0" applyNumberFormat="1" applyFont="1" applyBorder="1" applyAlignment="1" applyProtection="1">
      <alignment horizontal="center"/>
      <protection locked="0" hidden="1"/>
    </xf>
    <xf numFmtId="165" fontId="13" fillId="0" borderId="20" xfId="0" applyNumberFormat="1" applyFont="1" applyBorder="1" applyAlignment="1" applyProtection="1">
      <alignment horizontal="center"/>
      <protection locked="0" hidden="1"/>
    </xf>
    <xf numFmtId="164" fontId="13" fillId="0" borderId="16" xfId="0" applyNumberFormat="1" applyFont="1" applyBorder="1" applyAlignment="1" applyProtection="1">
      <alignment horizontal="right"/>
      <protection hidden="1"/>
    </xf>
    <xf numFmtId="164" fontId="13" fillId="0" borderId="10" xfId="0" applyNumberFormat="1" applyFont="1" applyBorder="1" applyAlignment="1" applyProtection="1">
      <alignment horizontal="right"/>
      <protection hidden="1"/>
    </xf>
    <xf numFmtId="164" fontId="13" fillId="0" borderId="17" xfId="0" applyNumberFormat="1" applyFont="1" applyBorder="1" applyAlignment="1" applyProtection="1">
      <alignment horizontal="right"/>
      <protection hidden="1"/>
    </xf>
    <xf numFmtId="164" fontId="13" fillId="0" borderId="19" xfId="0" applyNumberFormat="1" applyFont="1" applyBorder="1" applyAlignment="1" applyProtection="1">
      <alignment horizontal="right"/>
      <protection hidden="1"/>
    </xf>
    <xf numFmtId="164" fontId="13" fillId="0" borderId="3" xfId="0" applyNumberFormat="1" applyFont="1" applyBorder="1" applyAlignment="1" applyProtection="1">
      <alignment horizontal="right"/>
      <protection hidden="1"/>
    </xf>
    <xf numFmtId="164" fontId="13" fillId="0" borderId="20" xfId="0" applyNumberFormat="1" applyFont="1" applyBorder="1" applyAlignment="1" applyProtection="1">
      <alignment horizontal="right"/>
      <protection hidden="1"/>
    </xf>
    <xf numFmtId="164" fontId="15" fillId="0" borderId="16" xfId="0" applyNumberFormat="1" applyFont="1" applyBorder="1" applyAlignment="1" applyProtection="1">
      <alignment horizontal="right"/>
      <protection hidden="1"/>
    </xf>
    <xf numFmtId="164" fontId="15" fillId="0" borderId="10" xfId="0" applyNumberFormat="1" applyFont="1" applyBorder="1" applyAlignment="1" applyProtection="1">
      <alignment horizontal="right"/>
      <protection hidden="1"/>
    </xf>
    <xf numFmtId="164" fontId="15" fillId="0" borderId="17" xfId="0" applyNumberFormat="1" applyFont="1" applyBorder="1" applyAlignment="1" applyProtection="1">
      <alignment horizontal="right"/>
      <protection hidden="1"/>
    </xf>
    <xf numFmtId="164" fontId="15" fillId="0" borderId="18" xfId="0" applyNumberFormat="1" applyFont="1" applyBorder="1" applyAlignment="1" applyProtection="1">
      <alignment horizontal="right"/>
      <protection hidden="1"/>
    </xf>
    <xf numFmtId="164" fontId="15" fillId="0" borderId="0" xfId="0" applyNumberFormat="1" applyFont="1" applyBorder="1" applyAlignment="1" applyProtection="1">
      <alignment horizontal="right"/>
      <protection hidden="1"/>
    </xf>
    <xf numFmtId="164" fontId="15" fillId="0" borderId="23" xfId="0" applyNumberFormat="1" applyFont="1" applyBorder="1" applyAlignment="1" applyProtection="1">
      <alignment horizontal="right"/>
      <protection hidden="1"/>
    </xf>
    <xf numFmtId="165" fontId="11" fillId="14" borderId="16" xfId="0" applyNumberFormat="1" applyFont="1" applyFill="1" applyBorder="1" applyAlignment="1" applyProtection="1">
      <alignment horizontal="center"/>
      <protection hidden="1"/>
    </xf>
    <xf numFmtId="165" fontId="11" fillId="14" borderId="10" xfId="0" applyNumberFormat="1" applyFont="1" applyFill="1" applyBorder="1" applyAlignment="1" applyProtection="1">
      <alignment horizontal="center"/>
      <protection hidden="1"/>
    </xf>
    <xf numFmtId="165" fontId="11" fillId="14" borderId="17" xfId="0" applyNumberFormat="1" applyFont="1" applyFill="1" applyBorder="1" applyAlignment="1" applyProtection="1">
      <alignment horizontal="center"/>
      <protection hidden="1"/>
    </xf>
    <xf numFmtId="165" fontId="11" fillId="14" borderId="19" xfId="0" applyNumberFormat="1" applyFont="1" applyFill="1" applyBorder="1" applyAlignment="1" applyProtection="1">
      <alignment horizontal="center"/>
      <protection hidden="1"/>
    </xf>
    <xf numFmtId="165" fontId="11" fillId="14" borderId="3" xfId="0" applyNumberFormat="1" applyFont="1" applyFill="1" applyBorder="1" applyAlignment="1" applyProtection="1">
      <alignment horizontal="center"/>
      <protection hidden="1"/>
    </xf>
    <xf numFmtId="165" fontId="11" fillId="14" borderId="20" xfId="0" applyNumberFormat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12" xfId="0" applyFont="1" applyBorder="1" applyAlignment="1" applyProtection="1">
      <alignment horizontal="center"/>
      <protection hidden="1"/>
    </xf>
    <xf numFmtId="0" fontId="20" fillId="0" borderId="29" xfId="0" applyFont="1" applyBorder="1" applyAlignment="1" applyProtection="1">
      <alignment horizontal="center"/>
      <protection hidden="1"/>
    </xf>
    <xf numFmtId="164" fontId="15" fillId="0" borderId="19" xfId="0" applyNumberFormat="1" applyFont="1" applyBorder="1" applyAlignment="1" applyProtection="1">
      <alignment horizontal="right"/>
      <protection hidden="1"/>
    </xf>
    <xf numFmtId="164" fontId="15" fillId="0" borderId="3" xfId="0" applyNumberFormat="1" applyFont="1" applyBorder="1" applyAlignment="1" applyProtection="1">
      <alignment horizontal="right"/>
      <protection hidden="1"/>
    </xf>
    <xf numFmtId="164" fontId="15" fillId="0" borderId="20" xfId="0" applyNumberFormat="1" applyFont="1" applyBorder="1" applyAlignment="1" applyProtection="1">
      <alignment horizontal="right"/>
      <protection hidden="1"/>
    </xf>
    <xf numFmtId="0" fontId="34" fillId="13" borderId="9" xfId="0" applyFont="1" applyFill="1" applyBorder="1" applyAlignment="1" applyProtection="1">
      <alignment horizontal="center"/>
      <protection hidden="1"/>
    </xf>
    <xf numFmtId="0" fontId="34" fillId="13" borderId="27" xfId="0" applyFont="1" applyFill="1" applyBorder="1" applyAlignment="1" applyProtection="1">
      <alignment horizontal="center"/>
      <protection hidden="1"/>
    </xf>
    <xf numFmtId="0" fontId="32" fillId="0" borderId="19" xfId="0" applyFont="1" applyBorder="1" applyAlignment="1" applyProtection="1">
      <alignment horizontal="center" vertical="center" wrapText="1"/>
      <protection hidden="1"/>
    </xf>
    <xf numFmtId="0" fontId="32" fillId="0" borderId="3" xfId="0" applyFont="1" applyBorder="1" applyAlignment="1" applyProtection="1">
      <alignment horizontal="center" vertical="center" wrapText="1"/>
      <protection hidden="1"/>
    </xf>
    <xf numFmtId="0" fontId="32" fillId="0" borderId="20" xfId="0" applyFont="1" applyBorder="1" applyAlignment="1" applyProtection="1">
      <alignment horizontal="center" vertical="center" wrapText="1"/>
      <protection hidden="1"/>
    </xf>
    <xf numFmtId="164" fontId="14" fillId="0" borderId="16" xfId="0" applyNumberFormat="1" applyFont="1" applyBorder="1" applyAlignment="1" applyProtection="1">
      <alignment horizontal="right"/>
      <protection locked="0" hidden="1"/>
    </xf>
    <xf numFmtId="164" fontId="14" fillId="0" borderId="10" xfId="0" applyNumberFormat="1" applyFont="1" applyBorder="1" applyAlignment="1" applyProtection="1">
      <alignment horizontal="right"/>
      <protection locked="0" hidden="1"/>
    </xf>
    <xf numFmtId="164" fontId="14" fillId="0" borderId="17" xfId="0" applyNumberFormat="1" applyFont="1" applyBorder="1" applyAlignment="1" applyProtection="1">
      <alignment horizontal="right"/>
      <protection locked="0" hidden="1"/>
    </xf>
    <xf numFmtId="164" fontId="14" fillId="0" borderId="19" xfId="0" applyNumberFormat="1" applyFont="1" applyBorder="1" applyAlignment="1" applyProtection="1">
      <alignment horizontal="right"/>
      <protection locked="0" hidden="1"/>
    </xf>
    <xf numFmtId="164" fontId="14" fillId="0" borderId="3" xfId="0" applyNumberFormat="1" applyFont="1" applyBorder="1" applyAlignment="1" applyProtection="1">
      <alignment horizontal="right"/>
      <protection locked="0" hidden="1"/>
    </xf>
    <xf numFmtId="164" fontId="14" fillId="0" borderId="20" xfId="0" applyNumberFormat="1" applyFont="1" applyBorder="1" applyAlignment="1" applyProtection="1">
      <alignment horizontal="right"/>
      <protection locked="0" hidden="1"/>
    </xf>
    <xf numFmtId="164" fontId="11" fillId="0" borderId="16" xfId="0" applyNumberFormat="1" applyFont="1" applyBorder="1" applyAlignment="1" applyProtection="1">
      <alignment horizontal="right"/>
      <protection hidden="1"/>
    </xf>
    <xf numFmtId="164" fontId="11" fillId="0" borderId="10" xfId="0" applyNumberFormat="1" applyFont="1" applyBorder="1" applyAlignment="1" applyProtection="1">
      <alignment horizontal="right"/>
      <protection hidden="1"/>
    </xf>
    <xf numFmtId="164" fontId="11" fillId="0" borderId="17" xfId="0" applyNumberFormat="1" applyFont="1" applyBorder="1" applyAlignment="1" applyProtection="1">
      <alignment horizontal="right"/>
      <protection hidden="1"/>
    </xf>
    <xf numFmtId="164" fontId="11" fillId="0" borderId="19" xfId="0" applyNumberFormat="1" applyFont="1" applyBorder="1" applyAlignment="1" applyProtection="1">
      <alignment horizontal="right"/>
      <protection hidden="1"/>
    </xf>
    <xf numFmtId="164" fontId="11" fillId="0" borderId="3" xfId="0" applyNumberFormat="1" applyFont="1" applyBorder="1" applyAlignment="1" applyProtection="1">
      <alignment horizontal="right"/>
      <protection hidden="1"/>
    </xf>
    <xf numFmtId="164" fontId="11" fillId="0" borderId="20" xfId="0" applyNumberFormat="1" applyFont="1" applyBorder="1" applyAlignment="1" applyProtection="1">
      <alignment horizontal="right"/>
      <protection hidden="1"/>
    </xf>
    <xf numFmtId="165" fontId="11" fillId="0" borderId="16" xfId="0" applyNumberFormat="1" applyFont="1" applyBorder="1" applyAlignment="1" applyProtection="1">
      <alignment horizontal="center"/>
      <protection hidden="1"/>
    </xf>
    <xf numFmtId="165" fontId="11" fillId="0" borderId="10" xfId="0" applyNumberFormat="1" applyFont="1" applyBorder="1" applyAlignment="1" applyProtection="1">
      <alignment horizontal="center"/>
      <protection hidden="1"/>
    </xf>
    <xf numFmtId="165" fontId="11" fillId="0" borderId="17" xfId="0" applyNumberFormat="1" applyFont="1" applyBorder="1" applyAlignment="1" applyProtection="1">
      <alignment horizontal="center"/>
      <protection hidden="1"/>
    </xf>
    <xf numFmtId="165" fontId="11" fillId="0" borderId="19" xfId="0" applyNumberFormat="1" applyFont="1" applyBorder="1" applyAlignment="1" applyProtection="1">
      <alignment horizontal="center"/>
      <protection hidden="1"/>
    </xf>
    <xf numFmtId="165" fontId="11" fillId="0" borderId="3" xfId="0" applyNumberFormat="1" applyFont="1" applyBorder="1" applyAlignment="1" applyProtection="1">
      <alignment horizontal="center"/>
      <protection hidden="1"/>
    </xf>
    <xf numFmtId="165" fontId="11" fillId="0" borderId="20" xfId="0" applyNumberFormat="1" applyFont="1" applyBorder="1" applyAlignment="1" applyProtection="1">
      <alignment horizontal="center"/>
      <protection hidden="1"/>
    </xf>
    <xf numFmtId="0" fontId="33" fillId="0" borderId="16" xfId="0" applyFont="1" applyBorder="1" applyAlignment="1" applyProtection="1">
      <alignment horizontal="center"/>
      <protection hidden="1"/>
    </xf>
    <xf numFmtId="0" fontId="33" fillId="0" borderId="10" xfId="0" applyFont="1" applyBorder="1" applyAlignment="1" applyProtection="1">
      <alignment horizontal="center"/>
      <protection hidden="1"/>
    </xf>
    <xf numFmtId="0" fontId="33" fillId="0" borderId="17" xfId="0" applyFont="1" applyBorder="1" applyAlignment="1" applyProtection="1">
      <alignment horizontal="center"/>
      <protection hidden="1"/>
    </xf>
    <xf numFmtId="49" fontId="28" fillId="0" borderId="19" xfId="0" applyNumberFormat="1" applyFont="1" applyBorder="1" applyAlignment="1" applyProtection="1">
      <alignment horizontal="center"/>
      <protection locked="0" hidden="1"/>
    </xf>
    <xf numFmtId="49" fontId="28" fillId="0" borderId="3" xfId="0" applyNumberFormat="1" applyFont="1" applyBorder="1" applyAlignment="1" applyProtection="1">
      <alignment horizontal="center"/>
      <protection locked="0" hidden="1"/>
    </xf>
    <xf numFmtId="49" fontId="28" fillId="0" borderId="20" xfId="0" applyNumberFormat="1" applyFont="1" applyBorder="1" applyAlignment="1" applyProtection="1">
      <alignment horizontal="center"/>
      <protection locked="0" hidden="1"/>
    </xf>
    <xf numFmtId="0" fontId="33" fillId="0" borderId="19" xfId="0" applyFont="1" applyBorder="1" applyAlignment="1" applyProtection="1">
      <alignment horizontal="center"/>
      <protection hidden="1"/>
    </xf>
    <xf numFmtId="0" fontId="33" fillId="0" borderId="3" xfId="0" applyFont="1" applyBorder="1" applyAlignment="1" applyProtection="1">
      <alignment horizontal="center"/>
      <protection hidden="1"/>
    </xf>
    <xf numFmtId="0" fontId="33" fillId="0" borderId="20" xfId="0" applyFont="1" applyBorder="1" applyAlignment="1" applyProtection="1">
      <alignment horizontal="center"/>
      <protection hidden="1"/>
    </xf>
    <xf numFmtId="49" fontId="28" fillId="0" borderId="3" xfId="0" applyNumberFormat="1" applyFont="1" applyBorder="1" applyAlignment="1" applyProtection="1">
      <alignment horizontal="left"/>
      <protection locked="0" hidden="1"/>
    </xf>
    <xf numFmtId="49" fontId="28" fillId="0" borderId="20" xfId="0" applyNumberFormat="1" applyFont="1" applyBorder="1" applyAlignment="1" applyProtection="1">
      <alignment horizontal="left"/>
      <protection locked="0" hidden="1"/>
    </xf>
    <xf numFmtId="49" fontId="33" fillId="0" borderId="16" xfId="0" applyNumberFormat="1" applyFont="1" applyBorder="1" applyAlignment="1" applyProtection="1">
      <alignment horizontal="center" wrapText="1"/>
      <protection hidden="1"/>
    </xf>
    <xf numFmtId="49" fontId="33" fillId="0" borderId="10" xfId="0" applyNumberFormat="1" applyFont="1" applyBorder="1" applyAlignment="1" applyProtection="1">
      <alignment horizontal="center" wrapText="1"/>
      <protection hidden="1"/>
    </xf>
    <xf numFmtId="49" fontId="33" fillId="0" borderId="17" xfId="0" applyNumberFormat="1" applyFont="1" applyBorder="1" applyAlignment="1" applyProtection="1">
      <alignment horizontal="center" wrapText="1"/>
      <protection hidden="1"/>
    </xf>
    <xf numFmtId="49" fontId="28" fillId="0" borderId="19" xfId="0" applyNumberFormat="1" applyFont="1" applyBorder="1" applyAlignment="1" applyProtection="1">
      <alignment horizontal="center" wrapText="1"/>
      <protection locked="0" hidden="1"/>
    </xf>
    <xf numFmtId="49" fontId="28" fillId="0" borderId="3" xfId="0" applyNumberFormat="1" applyFont="1" applyBorder="1" applyAlignment="1" applyProtection="1">
      <alignment horizontal="center" wrapText="1"/>
      <protection locked="0" hidden="1"/>
    </xf>
    <xf numFmtId="49" fontId="28" fillId="0" borderId="20" xfId="0" applyNumberFormat="1" applyFont="1" applyBorder="1" applyAlignment="1" applyProtection="1">
      <alignment horizontal="center" wrapText="1"/>
      <protection locked="0" hidden="1"/>
    </xf>
    <xf numFmtId="4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10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17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19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3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20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9" xfId="0" applyNumberFormat="1" applyFont="1" applyBorder="1" applyAlignment="1" applyProtection="1">
      <alignment horizontal="center" vertical="center"/>
      <protection locked="0" hidden="1"/>
    </xf>
    <xf numFmtId="49" fontId="27" fillId="0" borderId="3" xfId="0" applyNumberFormat="1" applyFont="1" applyBorder="1" applyAlignment="1" applyProtection="1">
      <alignment horizontal="center" vertical="center"/>
      <protection locked="0" hidden="1"/>
    </xf>
    <xf numFmtId="49" fontId="27" fillId="0" borderId="20" xfId="0" applyNumberFormat="1" applyFont="1" applyBorder="1" applyAlignment="1" applyProtection="1">
      <alignment horizontal="center" vertical="center"/>
      <protection locked="0" hidden="1"/>
    </xf>
    <xf numFmtId="49" fontId="26" fillId="0" borderId="10" xfId="0" applyNumberFormat="1" applyFont="1" applyBorder="1" applyAlignment="1" applyProtection="1">
      <alignment horizontal="left"/>
      <protection locked="0" hidden="1"/>
    </xf>
    <xf numFmtId="49" fontId="26" fillId="0" borderId="17" xfId="0" applyNumberFormat="1" applyFont="1" applyBorder="1" applyAlignment="1" applyProtection="1">
      <alignment horizontal="left"/>
      <protection locked="0" hidden="1"/>
    </xf>
    <xf numFmtId="49" fontId="26" fillId="0" borderId="3" xfId="0" applyNumberFormat="1" applyFont="1" applyBorder="1" applyAlignment="1" applyProtection="1">
      <alignment horizontal="left"/>
      <protection locked="0" hidden="1"/>
    </xf>
    <xf numFmtId="49" fontId="26" fillId="0" borderId="20" xfId="0" applyNumberFormat="1" applyFont="1" applyBorder="1" applyAlignment="1" applyProtection="1">
      <alignment horizontal="left"/>
      <protection locked="0" hidden="1"/>
    </xf>
    <xf numFmtId="49" fontId="26" fillId="0" borderId="18" xfId="0" applyNumberFormat="1" applyFont="1" applyBorder="1" applyAlignment="1" applyProtection="1">
      <alignment horizontal="center"/>
      <protection locked="0" hidden="1"/>
    </xf>
    <xf numFmtId="49" fontId="26" fillId="0" borderId="0" xfId="0" applyNumberFormat="1" applyFont="1" applyBorder="1" applyAlignment="1" applyProtection="1">
      <alignment horizontal="center"/>
      <protection locked="0" hidden="1"/>
    </xf>
    <xf numFmtId="49" fontId="26" fillId="0" borderId="23" xfId="0" applyNumberFormat="1" applyFont="1" applyBorder="1" applyAlignment="1" applyProtection="1">
      <alignment horizontal="center"/>
      <protection locked="0" hidden="1"/>
    </xf>
    <xf numFmtId="0" fontId="34" fillId="0" borderId="0" xfId="0" applyFont="1" applyBorder="1" applyAlignment="1" applyProtection="1">
      <alignment horizontal="left"/>
      <protection hidden="1"/>
    </xf>
    <xf numFmtId="0" fontId="34" fillId="0" borderId="23" xfId="0" applyFont="1" applyBorder="1" applyAlignment="1" applyProtection="1">
      <alignment horizontal="left"/>
      <protection hidden="1"/>
    </xf>
    <xf numFmtId="0" fontId="31" fillId="13" borderId="1" xfId="0" applyFont="1" applyFill="1" applyBorder="1" applyAlignment="1" applyProtection="1">
      <alignment horizontal="center" vertical="center"/>
      <protection hidden="1"/>
    </xf>
    <xf numFmtId="0" fontId="31" fillId="13" borderId="29" xfId="0" applyFont="1" applyFill="1" applyBorder="1" applyAlignment="1" applyProtection="1">
      <alignment horizontal="center" vertical="center"/>
      <protection hidden="1"/>
    </xf>
    <xf numFmtId="49" fontId="31" fillId="0" borderId="18" xfId="0" applyNumberFormat="1" applyFont="1" applyBorder="1" applyAlignment="1" applyProtection="1">
      <alignment horizontal="center" vertical="center"/>
      <protection hidden="1"/>
    </xf>
    <xf numFmtId="49" fontId="31" fillId="0" borderId="0" xfId="0" applyNumberFormat="1" applyFont="1" applyBorder="1" applyAlignment="1" applyProtection="1">
      <alignment horizontal="center" vertical="center"/>
      <protection hidden="1"/>
    </xf>
    <xf numFmtId="49" fontId="31" fillId="0" borderId="23" xfId="0" applyNumberFormat="1" applyFont="1" applyBorder="1" applyAlignment="1" applyProtection="1">
      <alignment horizontal="center" vertical="center"/>
      <protection hidden="1"/>
    </xf>
    <xf numFmtId="49" fontId="12" fillId="0" borderId="0" xfId="0" applyNumberFormat="1" applyFont="1" applyBorder="1" applyAlignment="1" applyProtection="1">
      <alignment horizontal="left"/>
      <protection locked="0" hidden="1"/>
    </xf>
    <xf numFmtId="49" fontId="12" fillId="0" borderId="23" xfId="0" applyNumberFormat="1" applyFont="1" applyBorder="1" applyAlignment="1" applyProtection="1">
      <alignment horizontal="left"/>
      <protection locked="0" hidden="1"/>
    </xf>
    <xf numFmtId="0" fontId="34" fillId="0" borderId="16" xfId="0" applyFont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horizontal="center" vertical="center"/>
      <protection hidden="1"/>
    </xf>
    <xf numFmtId="0" fontId="34" fillId="0" borderId="17" xfId="0" applyFont="1" applyBorder="1" applyAlignment="1" applyProtection="1">
      <alignment horizontal="center" vertical="center"/>
      <protection hidden="1"/>
    </xf>
    <xf numFmtId="0" fontId="34" fillId="0" borderId="18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23" xfId="0" applyFont="1" applyBorder="1" applyAlignment="1" applyProtection="1">
      <alignment horizontal="center" vertical="center"/>
      <protection hidden="1"/>
    </xf>
    <xf numFmtId="0" fontId="34" fillId="0" borderId="19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2" fillId="0" borderId="16" xfId="0" applyFont="1" applyBorder="1" applyAlignment="1" applyProtection="1">
      <alignment horizontal="center" vertical="center"/>
      <protection hidden="1"/>
    </xf>
    <xf numFmtId="0" fontId="32" fillId="0" borderId="10" xfId="0" applyFont="1" applyBorder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center" vertical="center"/>
      <protection hidden="1"/>
    </xf>
    <xf numFmtId="0" fontId="32" fillId="0" borderId="19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2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7" fillId="0" borderId="19" xfId="0" applyFont="1" applyBorder="1" applyAlignment="1" applyProtection="1">
      <alignment horizontal="center"/>
      <protection hidden="1"/>
    </xf>
    <xf numFmtId="0" fontId="17" fillId="0" borderId="20" xfId="0" applyFont="1" applyBorder="1" applyAlignment="1" applyProtection="1">
      <alignment horizont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/>
      <protection hidden="1"/>
    </xf>
    <xf numFmtId="0" fontId="32" fillId="0" borderId="9" xfId="0" applyFont="1" applyBorder="1" applyAlignment="1" applyProtection="1">
      <alignment horizontal="center" vertical="center"/>
      <protection hidden="1"/>
    </xf>
    <xf numFmtId="0" fontId="32" fillId="0" borderId="27" xfId="0" applyFont="1" applyBorder="1" applyAlignment="1" applyProtection="1">
      <alignment horizontal="center" vertical="center"/>
      <protection hidden="1"/>
    </xf>
    <xf numFmtId="49" fontId="31" fillId="0" borderId="16" xfId="0" applyNumberFormat="1" applyFont="1" applyBorder="1" applyAlignment="1" applyProtection="1">
      <alignment horizontal="center" vertical="center"/>
      <protection hidden="1"/>
    </xf>
    <xf numFmtId="49" fontId="31" fillId="0" borderId="10" xfId="0" applyNumberFormat="1" applyFont="1" applyBorder="1" applyAlignment="1" applyProtection="1">
      <alignment horizontal="center" vertical="center"/>
      <protection hidden="1"/>
    </xf>
    <xf numFmtId="49" fontId="31" fillId="0" borderId="17" xfId="0" applyNumberFormat="1" applyFont="1" applyBorder="1" applyAlignment="1" applyProtection="1">
      <alignment horizontal="center" vertical="center"/>
      <protection hidden="1"/>
    </xf>
    <xf numFmtId="49" fontId="31" fillId="0" borderId="19" xfId="0" applyNumberFormat="1" applyFont="1" applyBorder="1" applyAlignment="1" applyProtection="1">
      <alignment horizontal="center" vertical="center"/>
      <protection hidden="1"/>
    </xf>
    <xf numFmtId="49" fontId="31" fillId="0" borderId="3" xfId="0" applyNumberFormat="1" applyFont="1" applyBorder="1" applyAlignment="1" applyProtection="1">
      <alignment horizontal="center" vertical="center"/>
      <protection hidden="1"/>
    </xf>
    <xf numFmtId="49" fontId="31" fillId="0" borderId="20" xfId="0" applyNumberFormat="1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/>
      <protection hidden="1"/>
    </xf>
    <xf numFmtId="0" fontId="35" fillId="0" borderId="10" xfId="0" applyFont="1" applyBorder="1" applyAlignment="1" applyProtection="1">
      <alignment horizontal="center"/>
      <protection hidden="1"/>
    </xf>
    <xf numFmtId="49" fontId="4" fillId="0" borderId="16" xfId="0" applyNumberFormat="1" applyFont="1" applyBorder="1" applyAlignment="1" applyProtection="1">
      <alignment horizontal="center"/>
      <protection locked="0" hidden="1"/>
    </xf>
    <xf numFmtId="49" fontId="4" fillId="0" borderId="10" xfId="0" applyNumberFormat="1" applyFont="1" applyBorder="1" applyAlignment="1" applyProtection="1">
      <alignment horizontal="center"/>
      <protection locked="0" hidden="1"/>
    </xf>
    <xf numFmtId="49" fontId="4" fillId="0" borderId="17" xfId="0" applyNumberFormat="1" applyFont="1" applyBorder="1" applyAlignment="1" applyProtection="1">
      <alignment horizontal="center"/>
      <protection locked="0" hidden="1"/>
    </xf>
    <xf numFmtId="49" fontId="4" fillId="0" borderId="18" xfId="0" applyNumberFormat="1" applyFont="1" applyBorder="1" applyAlignment="1" applyProtection="1">
      <alignment horizontal="center"/>
      <protection locked="0" hidden="1"/>
    </xf>
    <xf numFmtId="49" fontId="4" fillId="0" borderId="0" xfId="0" applyNumberFormat="1" applyFont="1" applyBorder="1" applyAlignment="1" applyProtection="1">
      <alignment horizontal="center"/>
      <protection locked="0" hidden="1"/>
    </xf>
    <xf numFmtId="49" fontId="4" fillId="0" borderId="23" xfId="0" applyNumberFormat="1" applyFont="1" applyBorder="1" applyAlignment="1" applyProtection="1">
      <alignment horizontal="center"/>
      <protection locked="0" hidden="1"/>
    </xf>
    <xf numFmtId="0" fontId="35" fillId="0" borderId="1" xfId="0" applyFont="1" applyBorder="1" applyAlignment="1" applyProtection="1">
      <alignment horizontal="center"/>
      <protection hidden="1"/>
    </xf>
    <xf numFmtId="0" fontId="35" fillId="0" borderId="12" xfId="0" applyFont="1" applyBorder="1" applyAlignment="1" applyProtection="1">
      <alignment horizontal="center"/>
      <protection hidden="1"/>
    </xf>
    <xf numFmtId="0" fontId="35" fillId="0" borderId="29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/>
      <protection hidden="1"/>
    </xf>
    <xf numFmtId="0" fontId="31" fillId="0" borderId="12" xfId="0" applyFont="1" applyBorder="1" applyAlignment="1" applyProtection="1">
      <alignment horizontal="center"/>
      <protection hidden="1"/>
    </xf>
    <xf numFmtId="0" fontId="31" fillId="0" borderId="29" xfId="0" applyFont="1" applyBorder="1" applyAlignment="1" applyProtection="1">
      <alignment horizontal="center"/>
      <protection hidden="1"/>
    </xf>
    <xf numFmtId="0" fontId="33" fillId="0" borderId="16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 wrapText="1"/>
      <protection hidden="1"/>
    </xf>
    <xf numFmtId="49" fontId="31" fillId="13" borderId="19" xfId="0" applyNumberFormat="1" applyFont="1" applyFill="1" applyBorder="1" applyAlignment="1" applyProtection="1">
      <alignment horizontal="center" vertical="center"/>
      <protection hidden="1"/>
    </xf>
    <xf numFmtId="49" fontId="31" fillId="13" borderId="3" xfId="0" applyNumberFormat="1" applyFont="1" applyFill="1" applyBorder="1" applyAlignment="1" applyProtection="1">
      <alignment horizontal="center" vertical="center"/>
      <protection hidden="1"/>
    </xf>
    <xf numFmtId="49" fontId="31" fillId="13" borderId="20" xfId="0" applyNumberFormat="1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2" fillId="0" borderId="18" xfId="0" applyNumberFormat="1" applyFont="1" applyBorder="1" applyAlignment="1" applyProtection="1">
      <alignment horizontal="center" vertical="center"/>
      <protection locked="0" hidden="1"/>
    </xf>
    <xf numFmtId="49" fontId="12" fillId="0" borderId="0" xfId="0" applyNumberFormat="1" applyFont="1" applyBorder="1" applyAlignment="1" applyProtection="1">
      <alignment horizontal="center" vertical="center"/>
      <protection locked="0" hidden="1"/>
    </xf>
    <xf numFmtId="49" fontId="12" fillId="0" borderId="23" xfId="0" applyNumberFormat="1" applyFont="1" applyBorder="1" applyAlignment="1" applyProtection="1">
      <alignment horizontal="center" vertical="center"/>
      <protection locked="0" hidden="1"/>
    </xf>
    <xf numFmtId="49" fontId="12" fillId="0" borderId="19" xfId="0" applyNumberFormat="1" applyFont="1" applyBorder="1" applyAlignment="1" applyProtection="1">
      <alignment horizontal="center" vertical="center"/>
      <protection locked="0" hidden="1"/>
    </xf>
    <xf numFmtId="49" fontId="12" fillId="0" borderId="3" xfId="0" applyNumberFormat="1" applyFont="1" applyBorder="1" applyAlignment="1" applyProtection="1">
      <alignment horizontal="center" vertical="center"/>
      <protection locked="0" hidden="1"/>
    </xf>
    <xf numFmtId="49" fontId="12" fillId="0" borderId="20" xfId="0" applyNumberFormat="1" applyFont="1" applyBorder="1" applyAlignment="1" applyProtection="1">
      <alignment horizontal="center" vertical="center"/>
      <protection locked="0" hidden="1"/>
    </xf>
    <xf numFmtId="49" fontId="11" fillId="0" borderId="18" xfId="0" applyNumberFormat="1" applyFont="1" applyBorder="1" applyAlignment="1" applyProtection="1">
      <alignment horizontal="center" vertical="center"/>
      <protection hidden="1"/>
    </xf>
    <xf numFmtId="0" fontId="17" fillId="12" borderId="9" xfId="0" applyFont="1" applyFill="1" applyBorder="1" applyAlignment="1" applyProtection="1">
      <alignment horizontal="center"/>
      <protection hidden="1"/>
    </xf>
    <xf numFmtId="0" fontId="17" fillId="12" borderId="28" xfId="0" applyFont="1" applyFill="1" applyBorder="1" applyAlignment="1" applyProtection="1">
      <alignment horizontal="center"/>
      <protection hidden="1"/>
    </xf>
    <xf numFmtId="0" fontId="17" fillId="12" borderId="27" xfId="0" applyFont="1" applyFill="1" applyBorder="1" applyAlignment="1" applyProtection="1">
      <alignment horizontal="center"/>
      <protection hidden="1"/>
    </xf>
    <xf numFmtId="0" fontId="17" fillId="16" borderId="16" xfId="0" applyFont="1" applyFill="1" applyBorder="1" applyAlignment="1" applyProtection="1">
      <alignment horizontal="center"/>
      <protection hidden="1"/>
    </xf>
    <xf numFmtId="0" fontId="17" fillId="16" borderId="10" xfId="0" applyFont="1" applyFill="1" applyBorder="1" applyAlignment="1" applyProtection="1">
      <alignment horizontal="center"/>
      <protection hidden="1"/>
    </xf>
    <xf numFmtId="0" fontId="17" fillId="16" borderId="17" xfId="0" applyFont="1" applyFill="1" applyBorder="1" applyAlignment="1" applyProtection="1">
      <alignment horizontal="center"/>
      <protection hidden="1"/>
    </xf>
    <xf numFmtId="0" fontId="17" fillId="16" borderId="18" xfId="0" applyFont="1" applyFill="1" applyBorder="1" applyAlignment="1" applyProtection="1">
      <alignment horizontal="center"/>
      <protection hidden="1"/>
    </xf>
    <xf numFmtId="0" fontId="17" fillId="16" borderId="0" xfId="0" applyFont="1" applyFill="1" applyBorder="1" applyAlignment="1" applyProtection="1">
      <alignment horizontal="center"/>
      <protection hidden="1"/>
    </xf>
    <xf numFmtId="0" fontId="17" fillId="16" borderId="23" xfId="0" applyFont="1" applyFill="1" applyBorder="1" applyAlignment="1" applyProtection="1">
      <alignment horizontal="center"/>
      <protection hidden="1"/>
    </xf>
    <xf numFmtId="0" fontId="17" fillId="16" borderId="19" xfId="0" applyFont="1" applyFill="1" applyBorder="1" applyAlignment="1" applyProtection="1">
      <alignment horizontal="center"/>
      <protection hidden="1"/>
    </xf>
    <xf numFmtId="0" fontId="17" fillId="16" borderId="3" xfId="0" applyFont="1" applyFill="1" applyBorder="1" applyAlignment="1" applyProtection="1">
      <alignment horizontal="center"/>
      <protection hidden="1"/>
    </xf>
    <xf numFmtId="0" fontId="17" fillId="16" borderId="20" xfId="0" applyFont="1" applyFill="1" applyBorder="1" applyAlignment="1" applyProtection="1">
      <alignment horizontal="center"/>
      <protection hidden="1"/>
    </xf>
    <xf numFmtId="49" fontId="11" fillId="0" borderId="18" xfId="0" applyNumberFormat="1" applyFont="1" applyBorder="1" applyAlignment="1" applyProtection="1">
      <alignment horizontal="center" vertical="center"/>
      <protection locked="0" hidden="1"/>
    </xf>
    <xf numFmtId="49" fontId="11" fillId="0" borderId="0" xfId="0" applyNumberFormat="1" applyFont="1" applyBorder="1" applyAlignment="1" applyProtection="1">
      <alignment horizontal="center" vertical="center"/>
      <protection locked="0" hidden="1"/>
    </xf>
    <xf numFmtId="49" fontId="11" fillId="0" borderId="23" xfId="0" applyNumberFormat="1" applyFont="1" applyBorder="1" applyAlignment="1" applyProtection="1">
      <alignment horizontal="center" vertical="center"/>
      <protection locked="0" hidden="1"/>
    </xf>
    <xf numFmtId="49" fontId="11" fillId="0" borderId="23" xfId="0" applyNumberFormat="1" applyFont="1" applyBorder="1" applyAlignment="1" applyProtection="1">
      <alignment horizontal="center" vertical="center"/>
      <protection hidden="1"/>
    </xf>
    <xf numFmtId="49" fontId="12" fillId="0" borderId="18" xfId="0" applyNumberFormat="1" applyFont="1" applyBorder="1" applyAlignment="1" applyProtection="1">
      <alignment horizontal="left" vertical="center"/>
      <protection locked="0" hidden="1"/>
    </xf>
    <xf numFmtId="49" fontId="12" fillId="0" borderId="0" xfId="0" applyNumberFormat="1" applyFont="1" applyBorder="1" applyAlignment="1" applyProtection="1">
      <alignment horizontal="left" vertical="center"/>
      <protection locked="0" hidden="1"/>
    </xf>
    <xf numFmtId="49" fontId="12" fillId="0" borderId="23" xfId="0" applyNumberFormat="1" applyFont="1" applyBorder="1" applyAlignment="1" applyProtection="1">
      <alignment horizontal="left" vertical="center"/>
      <protection locked="0"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23" xfId="0" applyFont="1" applyBorder="1" applyAlignment="1" applyProtection="1">
      <alignment horizontal="center"/>
      <protection hidden="1"/>
    </xf>
    <xf numFmtId="0" fontId="35" fillId="0" borderId="18" xfId="0" applyFont="1" applyBorder="1" applyAlignment="1" applyProtection="1">
      <alignment horizontal="center"/>
      <protection hidden="1"/>
    </xf>
    <xf numFmtId="49" fontId="31" fillId="0" borderId="27" xfId="0" applyNumberFormat="1" applyFont="1" applyBorder="1" applyAlignment="1" applyProtection="1">
      <alignment horizontal="center" vertical="center"/>
      <protection hidden="1"/>
    </xf>
    <xf numFmtId="49" fontId="31" fillId="0" borderId="15" xfId="0" applyNumberFormat="1" applyFont="1" applyBorder="1" applyAlignment="1" applyProtection="1">
      <alignment horizontal="center" vertical="center"/>
      <protection hidden="1"/>
    </xf>
    <xf numFmtId="49" fontId="31" fillId="0" borderId="1" xfId="0" applyNumberFormat="1" applyFont="1" applyBorder="1" applyAlignment="1" applyProtection="1">
      <alignment horizontal="center" vertical="center"/>
      <protection hidden="1"/>
    </xf>
    <xf numFmtId="49" fontId="11" fillId="0" borderId="18" xfId="0" applyNumberFormat="1" applyFont="1" applyBorder="1" applyAlignment="1" applyProtection="1">
      <alignment horizontal="left"/>
      <protection locked="0" hidden="1"/>
    </xf>
    <xf numFmtId="49" fontId="11" fillId="0" borderId="0" xfId="0" applyNumberFormat="1" applyFont="1" applyBorder="1" applyAlignment="1" applyProtection="1">
      <alignment horizontal="left"/>
      <protection locked="0" hidden="1"/>
    </xf>
    <xf numFmtId="49" fontId="11" fillId="0" borderId="23" xfId="0" applyNumberFormat="1" applyFont="1" applyBorder="1" applyAlignment="1" applyProtection="1">
      <alignment horizontal="left"/>
      <protection locked="0" hidden="1"/>
    </xf>
    <xf numFmtId="49" fontId="11" fillId="0" borderId="18" xfId="0" applyNumberFormat="1" applyFont="1" applyBorder="1" applyAlignment="1" applyProtection="1">
      <alignment horizontal="left" vertical="center"/>
      <protection locked="0" hidden="1"/>
    </xf>
    <xf numFmtId="49" fontId="11" fillId="0" borderId="0" xfId="0" applyNumberFormat="1" applyFont="1" applyBorder="1" applyAlignment="1" applyProtection="1">
      <alignment horizontal="left" vertical="center"/>
      <protection locked="0" hidden="1"/>
    </xf>
    <xf numFmtId="49" fontId="11" fillId="0" borderId="23" xfId="0" applyNumberFormat="1" applyFont="1" applyBorder="1" applyAlignment="1" applyProtection="1">
      <alignment horizontal="left" vertical="center"/>
      <protection locked="0"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17" xfId="0" applyFont="1" applyBorder="1" applyAlignment="1" applyProtection="1">
      <alignment horizontal="center"/>
      <protection hidden="1"/>
    </xf>
    <xf numFmtId="49" fontId="25" fillId="0" borderId="10" xfId="0" applyNumberFormat="1" applyFont="1" applyBorder="1" applyAlignment="1" applyProtection="1">
      <alignment horizontal="center"/>
      <protection locked="0" hidden="1"/>
    </xf>
    <xf numFmtId="49" fontId="25" fillId="0" borderId="16" xfId="0" applyNumberFormat="1" applyFont="1" applyBorder="1" applyAlignment="1" applyProtection="1">
      <alignment horizontal="center"/>
      <protection locked="0" hidden="1"/>
    </xf>
    <xf numFmtId="49" fontId="25" fillId="0" borderId="30" xfId="0" applyNumberFormat="1" applyFont="1" applyBorder="1" applyAlignment="1" applyProtection="1">
      <alignment horizontal="center"/>
      <protection locked="0" hidden="1"/>
    </xf>
    <xf numFmtId="49" fontId="25" fillId="0" borderId="17" xfId="0" applyNumberFormat="1" applyFont="1" applyBorder="1" applyAlignment="1" applyProtection="1">
      <alignment horizontal="center"/>
      <protection locked="0" hidden="1"/>
    </xf>
    <xf numFmtId="49" fontId="26" fillId="0" borderId="16" xfId="0" applyNumberFormat="1" applyFont="1" applyBorder="1" applyAlignment="1" applyProtection="1">
      <alignment horizontal="center"/>
      <protection locked="0" hidden="1"/>
    </xf>
    <xf numFmtId="49" fontId="26" fillId="0" borderId="10" xfId="0" applyNumberFormat="1" applyFont="1" applyBorder="1" applyAlignment="1" applyProtection="1">
      <alignment horizontal="center"/>
      <protection locked="0" hidden="1"/>
    </xf>
    <xf numFmtId="49" fontId="26" fillId="0" borderId="17" xfId="0" applyNumberFormat="1" applyFont="1" applyBorder="1" applyAlignment="1" applyProtection="1">
      <alignment horizontal="center"/>
      <protection locked="0" hidden="1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10" xfId="0" applyFont="1" applyBorder="1" applyAlignment="1" applyProtection="1">
      <alignment horizontal="center" vertic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0" borderId="3" xfId="0" applyFont="1" applyBorder="1" applyAlignment="1" applyProtection="1">
      <alignment horizontal="center" vertical="center"/>
      <protection hidden="1"/>
    </xf>
    <xf numFmtId="0" fontId="35" fillId="0" borderId="20" xfId="0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 vertical="center" wrapText="1"/>
      <protection hidden="1"/>
    </xf>
    <xf numFmtId="0" fontId="35" fillId="0" borderId="10" xfId="0" applyFont="1" applyBorder="1" applyAlignment="1" applyProtection="1">
      <alignment horizontal="center" vertical="center" wrapText="1"/>
      <protection hidden="1"/>
    </xf>
    <xf numFmtId="0" fontId="35" fillId="0" borderId="17" xfId="0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 wrapText="1"/>
      <protection hidden="1"/>
    </xf>
    <xf numFmtId="0" fontId="35" fillId="0" borderId="3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5" fillId="0" borderId="27" xfId="0" applyFont="1" applyBorder="1" applyAlignment="1" applyProtection="1">
      <alignment horizontal="center" vertical="center" wrapText="1"/>
      <protection hidden="1"/>
    </xf>
    <xf numFmtId="0" fontId="35" fillId="0" borderId="15" xfId="0" applyFont="1" applyBorder="1" applyAlignment="1" applyProtection="1">
      <alignment horizontal="center" vertical="center" wrapText="1"/>
      <protection hidden="1"/>
    </xf>
    <xf numFmtId="0" fontId="32" fillId="0" borderId="1" xfId="0" applyFont="1" applyBorder="1" applyAlignment="1" applyProtection="1">
      <alignment horizontal="center" vertical="center" wrapText="1"/>
      <protection hidden="1"/>
    </xf>
    <xf numFmtId="0" fontId="32" fillId="0" borderId="12" xfId="0" applyFont="1" applyBorder="1" applyAlignment="1" applyProtection="1">
      <alignment horizontal="center" vertical="center" wrapText="1"/>
      <protection hidden="1"/>
    </xf>
    <xf numFmtId="0" fontId="32" fillId="0" borderId="29" xfId="0" applyFont="1" applyBorder="1" applyAlignment="1" applyProtection="1">
      <alignment horizontal="center" vertical="center" wrapText="1"/>
      <protection hidden="1"/>
    </xf>
    <xf numFmtId="49" fontId="25" fillId="0" borderId="31" xfId="0" applyNumberFormat="1" applyFont="1" applyBorder="1" applyAlignment="1" applyProtection="1">
      <alignment horizontal="center"/>
      <protection locked="0" hidden="1"/>
    </xf>
    <xf numFmtId="49" fontId="25" fillId="0" borderId="32" xfId="0" applyNumberFormat="1" applyFont="1" applyBorder="1" applyAlignment="1" applyProtection="1">
      <alignment horizontal="center"/>
      <protection locked="0" hidden="1"/>
    </xf>
    <xf numFmtId="0" fontId="36" fillId="0" borderId="16" xfId="0" applyFont="1" applyBorder="1" applyAlignment="1" applyProtection="1">
      <alignment horizontal="center"/>
      <protection hidden="1"/>
    </xf>
    <xf numFmtId="0" fontId="36" fillId="0" borderId="10" xfId="0" applyFont="1" applyBorder="1" applyAlignment="1" applyProtection="1">
      <alignment horizontal="center"/>
      <protection hidden="1"/>
    </xf>
    <xf numFmtId="0" fontId="36" fillId="0" borderId="17" xfId="0" applyFont="1" applyBorder="1" applyAlignment="1" applyProtection="1">
      <alignment horizontal="center"/>
      <protection hidden="1"/>
    </xf>
    <xf numFmtId="0" fontId="24" fillId="0" borderId="33" xfId="0" applyFont="1" applyBorder="1" applyAlignment="1" applyProtection="1">
      <alignment horizontal="left"/>
      <protection locked="0" hidden="1"/>
    </xf>
    <xf numFmtId="0" fontId="24" fillId="0" borderId="34" xfId="0" applyFont="1" applyBorder="1" applyAlignment="1" applyProtection="1">
      <alignment horizontal="left"/>
      <protection locked="0" hidden="1"/>
    </xf>
    <xf numFmtId="49" fontId="8" fillId="0" borderId="16" xfId="0" applyNumberFormat="1" applyFont="1" applyBorder="1" applyAlignment="1" applyProtection="1">
      <alignment horizontal="center"/>
      <protection hidden="1"/>
    </xf>
    <xf numFmtId="0" fontId="32" fillId="12" borderId="16" xfId="0" applyFont="1" applyFill="1" applyBorder="1" applyAlignment="1" applyProtection="1">
      <alignment horizontal="center"/>
      <protection hidden="1"/>
    </xf>
    <xf numFmtId="0" fontId="32" fillId="12" borderId="10" xfId="0" applyFont="1" applyFill="1" applyBorder="1" applyAlignment="1" applyProtection="1">
      <alignment horizontal="center"/>
      <protection hidden="1"/>
    </xf>
    <xf numFmtId="0" fontId="32" fillId="12" borderId="17" xfId="0" applyFont="1" applyFill="1" applyBorder="1" applyAlignment="1" applyProtection="1">
      <alignment horizontal="center"/>
      <protection hidden="1"/>
    </xf>
    <xf numFmtId="0" fontId="32" fillId="12" borderId="16" xfId="0" applyFont="1" applyFill="1" applyBorder="1" applyAlignment="1" applyProtection="1">
      <alignment horizontal="center" vertical="center" wrapText="1"/>
      <protection hidden="1"/>
    </xf>
    <xf numFmtId="0" fontId="32" fillId="12" borderId="10" xfId="0" applyFont="1" applyFill="1" applyBorder="1" applyAlignment="1" applyProtection="1">
      <alignment horizontal="center" vertical="center" wrapText="1"/>
      <protection hidden="1"/>
    </xf>
    <xf numFmtId="0" fontId="32" fillId="12" borderId="17" xfId="0" applyFont="1" applyFill="1" applyBorder="1" applyAlignment="1" applyProtection="1">
      <alignment horizontal="center" vertical="center" wrapText="1"/>
      <protection hidden="1"/>
    </xf>
    <xf numFmtId="0" fontId="32" fillId="12" borderId="19" xfId="0" applyFont="1" applyFill="1" applyBorder="1" applyAlignment="1" applyProtection="1">
      <alignment horizontal="center" vertical="center" wrapText="1"/>
      <protection hidden="1"/>
    </xf>
    <xf numFmtId="0" fontId="32" fillId="12" borderId="3" xfId="0" applyFont="1" applyFill="1" applyBorder="1" applyAlignment="1" applyProtection="1">
      <alignment horizontal="center" vertical="center" wrapText="1"/>
      <protection hidden="1"/>
    </xf>
    <xf numFmtId="0" fontId="32" fillId="12" borderId="20" xfId="0" applyFont="1" applyFill="1" applyBorder="1" applyAlignment="1" applyProtection="1">
      <alignment horizontal="center" vertical="center" wrapText="1"/>
      <protection hidden="1"/>
    </xf>
    <xf numFmtId="0" fontId="32" fillId="12" borderId="18" xfId="0" applyFont="1" applyFill="1" applyBorder="1" applyAlignment="1" applyProtection="1">
      <alignment horizontal="center" vertical="center" wrapText="1"/>
      <protection hidden="1"/>
    </xf>
    <xf numFmtId="0" fontId="32" fillId="12" borderId="0" xfId="0" applyFont="1" applyFill="1" applyBorder="1" applyAlignment="1" applyProtection="1">
      <alignment horizontal="center" vertical="center" wrapText="1"/>
      <protection hidden="1"/>
    </xf>
    <xf numFmtId="0" fontId="32" fillId="12" borderId="23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34" fillId="0" borderId="29" xfId="0" applyFont="1" applyBorder="1" applyAlignment="1" applyProtection="1">
      <alignment horizontal="center"/>
      <protection hidden="1"/>
    </xf>
    <xf numFmtId="0" fontId="34" fillId="0" borderId="18" xfId="0" applyFont="1" applyBorder="1" applyAlignment="1" applyProtection="1">
      <alignment horizontal="center" vertical="center" wrapText="1"/>
      <protection hidden="1"/>
    </xf>
    <xf numFmtId="0" fontId="34" fillId="0" borderId="0" xfId="0" applyFont="1" applyBorder="1" applyAlignment="1" applyProtection="1">
      <alignment horizontal="center" vertical="center" wrapText="1"/>
      <protection hidden="1"/>
    </xf>
    <xf numFmtId="0" fontId="34" fillId="0" borderId="23" xfId="0" applyFont="1" applyBorder="1" applyAlignment="1" applyProtection="1">
      <alignment horizontal="center" vertical="center" wrapText="1"/>
      <protection hidden="1"/>
    </xf>
    <xf numFmtId="0" fontId="34" fillId="0" borderId="19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32" fillId="12" borderId="19" xfId="0" applyFont="1" applyFill="1" applyBorder="1" applyAlignment="1" applyProtection="1">
      <alignment horizontal="center" vertical="top"/>
      <protection hidden="1"/>
    </xf>
    <xf numFmtId="0" fontId="32" fillId="12" borderId="3" xfId="0" applyFont="1" applyFill="1" applyBorder="1" applyAlignment="1" applyProtection="1">
      <alignment horizontal="center" vertical="top"/>
      <protection hidden="1"/>
    </xf>
    <xf numFmtId="0" fontId="32" fillId="12" borderId="20" xfId="0" applyFont="1" applyFill="1" applyBorder="1" applyAlignment="1" applyProtection="1">
      <alignment horizontal="center" vertical="top"/>
      <protection hidden="1"/>
    </xf>
    <xf numFmtId="49" fontId="10" fillId="0" borderId="0" xfId="0" applyNumberFormat="1" applyFont="1" applyBorder="1" applyAlignment="1" applyProtection="1">
      <alignment horizontal="left"/>
      <protection locked="0" hidden="1"/>
    </xf>
    <xf numFmtId="49" fontId="10" fillId="0" borderId="23" xfId="0" applyNumberFormat="1" applyFont="1" applyBorder="1" applyAlignment="1" applyProtection="1">
      <alignment horizontal="left"/>
      <protection locked="0" hidden="1"/>
    </xf>
    <xf numFmtId="0" fontId="36" fillId="0" borderId="1" xfId="0" applyFont="1" applyBorder="1" applyAlignment="1" applyProtection="1">
      <alignment horizontal="center" vertical="center"/>
      <protection hidden="1"/>
    </xf>
    <xf numFmtId="0" fontId="35" fillId="0" borderId="19" xfId="0" applyFont="1" applyBorder="1" applyAlignment="1" applyProtection="1">
      <alignment horizontal="center"/>
      <protection hidden="1"/>
    </xf>
    <xf numFmtId="0" fontId="35" fillId="0" borderId="3" xfId="0" applyFont="1" applyBorder="1" applyAlignment="1" applyProtection="1">
      <alignment horizontal="center"/>
      <protection hidden="1"/>
    </xf>
    <xf numFmtId="0" fontId="35" fillId="0" borderId="20" xfId="0" applyFont="1" applyBorder="1" applyAlignment="1" applyProtection="1">
      <alignment horizontal="center"/>
      <protection hidden="1"/>
    </xf>
    <xf numFmtId="0" fontId="36" fillId="13" borderId="16" xfId="0" applyFont="1" applyFill="1" applyBorder="1" applyAlignment="1" applyProtection="1">
      <alignment horizontal="center" vertical="center" wrapText="1"/>
      <protection hidden="1"/>
    </xf>
    <xf numFmtId="0" fontId="36" fillId="13" borderId="17" xfId="0" applyFont="1" applyFill="1" applyBorder="1" applyAlignment="1" applyProtection="1">
      <alignment horizontal="center" vertical="center" wrapText="1"/>
      <protection hidden="1"/>
    </xf>
    <xf numFmtId="0" fontId="36" fillId="13" borderId="19" xfId="0" applyFont="1" applyFill="1" applyBorder="1" applyAlignment="1" applyProtection="1">
      <alignment horizontal="center" vertical="center" wrapText="1"/>
      <protection hidden="1"/>
    </xf>
    <xf numFmtId="0" fontId="36" fillId="13" borderId="20" xfId="0" applyFont="1" applyFill="1" applyBorder="1" applyAlignment="1" applyProtection="1">
      <alignment horizontal="center" vertical="center" wrapText="1"/>
      <protection hidden="1"/>
    </xf>
    <xf numFmtId="0" fontId="36" fillId="13" borderId="1" xfId="0" applyFont="1" applyFill="1" applyBorder="1" applyAlignment="1" applyProtection="1">
      <alignment horizontal="center" vertical="center"/>
      <protection hidden="1"/>
    </xf>
    <xf numFmtId="0" fontId="36" fillId="13" borderId="12" xfId="0" applyFont="1" applyFill="1" applyBorder="1" applyAlignment="1" applyProtection="1">
      <alignment horizontal="center" vertical="center"/>
      <protection hidden="1"/>
    </xf>
    <xf numFmtId="0" fontId="36" fillId="13" borderId="29" xfId="0" applyFont="1" applyFill="1" applyBorder="1" applyAlignment="1" applyProtection="1">
      <alignment horizontal="center" vertical="center"/>
      <protection hidden="1"/>
    </xf>
    <xf numFmtId="0" fontId="31" fillId="0" borderId="16" xfId="0" applyFont="1" applyBorder="1" applyAlignment="1" applyProtection="1">
      <alignment horizontal="center" vertical="center"/>
      <protection hidden="1"/>
    </xf>
    <xf numFmtId="0" fontId="31" fillId="0" borderId="10" xfId="0" applyFont="1" applyBorder="1" applyAlignment="1" applyProtection="1">
      <alignment horizontal="center" vertical="center"/>
      <protection hidden="1"/>
    </xf>
    <xf numFmtId="0" fontId="31" fillId="0" borderId="17" xfId="0" applyFont="1" applyBorder="1" applyAlignment="1" applyProtection="1">
      <alignment horizontal="center" vertical="center"/>
      <protection hidden="1"/>
    </xf>
    <xf numFmtId="164" fontId="14" fillId="14" borderId="15" xfId="0" applyNumberFormat="1" applyFont="1" applyFill="1" applyBorder="1" applyAlignment="1" applyProtection="1">
      <alignment horizontal="right"/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164" fontId="14" fillId="14" borderId="1" xfId="0" applyNumberFormat="1" applyFont="1" applyFill="1" applyBorder="1" applyAlignment="1" applyProtection="1">
      <alignment horizontal="right"/>
      <protection locked="0" hidden="1"/>
    </xf>
    <xf numFmtId="164" fontId="14" fillId="14" borderId="12" xfId="0" applyNumberFormat="1" applyFont="1" applyFill="1" applyBorder="1" applyAlignment="1" applyProtection="1">
      <alignment horizontal="right"/>
      <protection locked="0" hidden="1"/>
    </xf>
    <xf numFmtId="164" fontId="14" fillId="14" borderId="29" xfId="0" applyNumberFormat="1" applyFont="1" applyFill="1" applyBorder="1" applyAlignment="1" applyProtection="1">
      <alignment horizontal="right"/>
      <protection locked="0" hidden="1"/>
    </xf>
    <xf numFmtId="164" fontId="15" fillId="0" borderId="1" xfId="0" applyNumberFormat="1" applyFont="1" applyBorder="1" applyAlignment="1" applyProtection="1">
      <alignment horizontal="right"/>
      <protection hidden="1"/>
    </xf>
    <xf numFmtId="164" fontId="15" fillId="0" borderId="12" xfId="0" applyNumberFormat="1" applyFont="1" applyBorder="1" applyAlignment="1" applyProtection="1">
      <alignment horizontal="right"/>
      <protection hidden="1"/>
    </xf>
    <xf numFmtId="164" fontId="15" fillId="0" borderId="29" xfId="0" applyNumberFormat="1" applyFont="1" applyBorder="1" applyAlignment="1" applyProtection="1">
      <alignment horizontal="right"/>
      <protection hidden="1"/>
    </xf>
    <xf numFmtId="164" fontId="15" fillId="0" borderId="15" xfId="0" applyNumberFormat="1" applyFont="1" applyBorder="1" applyAlignment="1" applyProtection="1">
      <alignment horizontal="right"/>
      <protection hidden="1"/>
    </xf>
    <xf numFmtId="164" fontId="14" fillId="0" borderId="15" xfId="0" applyNumberFormat="1" applyFont="1" applyBorder="1" applyAlignment="1" applyProtection="1">
      <alignment horizontal="right"/>
      <protection hidden="1"/>
    </xf>
    <xf numFmtId="164" fontId="14" fillId="0" borderId="1" xfId="0" applyNumberFormat="1" applyFont="1" applyBorder="1" applyAlignment="1" applyProtection="1">
      <alignment horizontal="right"/>
      <protection locked="0" hidden="1"/>
    </xf>
    <xf numFmtId="164" fontId="14" fillId="0" borderId="12" xfId="0" applyNumberFormat="1" applyFont="1" applyBorder="1" applyAlignment="1" applyProtection="1">
      <alignment horizontal="right"/>
      <protection locked="0" hidden="1"/>
    </xf>
    <xf numFmtId="164" fontId="14" fillId="0" borderId="29" xfId="0" applyNumberFormat="1" applyFont="1" applyBorder="1" applyAlignment="1" applyProtection="1">
      <alignment horizontal="right"/>
      <protection locked="0"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164" fontId="14" fillId="0" borderId="15" xfId="0" applyNumberFormat="1" applyFont="1" applyFill="1" applyBorder="1" applyAlignment="1" applyProtection="1">
      <alignment horizontal="right"/>
      <protection hidden="1"/>
    </xf>
    <xf numFmtId="164" fontId="14" fillId="0" borderId="1" xfId="0" applyNumberFormat="1" applyFont="1" applyFill="1" applyBorder="1" applyAlignment="1" applyProtection="1">
      <alignment horizontal="right"/>
      <protection locked="0" hidden="1"/>
    </xf>
    <xf numFmtId="164" fontId="14" fillId="0" borderId="12" xfId="0" applyNumberFormat="1" applyFont="1" applyFill="1" applyBorder="1" applyAlignment="1" applyProtection="1">
      <alignment horizontal="right"/>
      <protection locked="0" hidden="1"/>
    </xf>
    <xf numFmtId="164" fontId="14" fillId="0" borderId="29" xfId="0" applyNumberFormat="1" applyFont="1" applyFill="1" applyBorder="1" applyAlignment="1" applyProtection="1">
      <alignment horizontal="right"/>
      <protection locked="0"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3" fillId="0" borderId="12" xfId="0" applyFont="1" applyBorder="1" applyAlignment="1" applyProtection="1">
      <alignment horizontal="center" vertical="center" wrapText="1"/>
      <protection hidden="1"/>
    </xf>
    <xf numFmtId="0" fontId="33" fillId="0" borderId="29" xfId="0" applyFont="1" applyBorder="1" applyAlignment="1" applyProtection="1">
      <alignment horizontal="center" vertical="center" wrapText="1"/>
      <protection hidden="1"/>
    </xf>
    <xf numFmtId="164" fontId="15" fillId="0" borderId="1" xfId="0" applyNumberFormat="1" applyFont="1" applyBorder="1" applyAlignment="1" applyProtection="1">
      <alignment horizontal="right"/>
      <protection locked="0" hidden="1"/>
    </xf>
    <xf numFmtId="164" fontId="15" fillId="0" borderId="12" xfId="0" applyNumberFormat="1" applyFont="1" applyBorder="1" applyAlignment="1" applyProtection="1">
      <alignment horizontal="right"/>
      <protection locked="0" hidden="1"/>
    </xf>
    <xf numFmtId="164" fontId="15" fillId="0" borderId="29" xfId="0" applyNumberFormat="1" applyFont="1" applyBorder="1" applyAlignment="1" applyProtection="1">
      <alignment horizontal="right"/>
      <protection locked="0" hidden="1"/>
    </xf>
    <xf numFmtId="179" fontId="15" fillId="0" borderId="1" xfId="0" applyNumberFormat="1" applyFont="1" applyBorder="1" applyAlignment="1" applyProtection="1">
      <alignment horizontal="right"/>
      <protection hidden="1"/>
    </xf>
    <xf numFmtId="179" fontId="15" fillId="0" borderId="12" xfId="0" applyNumberFormat="1" applyFont="1" applyBorder="1" applyAlignment="1" applyProtection="1">
      <alignment horizontal="right"/>
      <protection hidden="1"/>
    </xf>
    <xf numFmtId="179" fontId="15" fillId="0" borderId="29" xfId="0" applyNumberFormat="1" applyFont="1" applyBorder="1" applyAlignment="1" applyProtection="1">
      <alignment horizontal="right"/>
      <protection hidden="1"/>
    </xf>
    <xf numFmtId="164" fontId="14" fillId="0" borderId="15" xfId="0" applyNumberFormat="1" applyFont="1" applyFill="1" applyBorder="1" applyAlignment="1" applyProtection="1">
      <alignment horizontal="right"/>
      <protection locked="0" hidden="1"/>
    </xf>
    <xf numFmtId="164" fontId="15" fillId="0" borderId="1" xfId="0" applyNumberFormat="1" applyFont="1" applyFill="1" applyBorder="1" applyAlignment="1" applyProtection="1">
      <alignment horizontal="right"/>
      <protection hidden="1"/>
    </xf>
    <xf numFmtId="164" fontId="15" fillId="0" borderId="12" xfId="0" applyNumberFormat="1" applyFont="1" applyFill="1" applyBorder="1" applyAlignment="1" applyProtection="1">
      <alignment horizontal="right"/>
      <protection hidden="1"/>
    </xf>
    <xf numFmtId="164" fontId="15" fillId="0" borderId="29" xfId="0" applyNumberFormat="1" applyFont="1" applyFill="1" applyBorder="1" applyAlignment="1" applyProtection="1">
      <alignment horizontal="right"/>
      <protection hidden="1"/>
    </xf>
    <xf numFmtId="164" fontId="15" fillId="14" borderId="15" xfId="0" applyNumberFormat="1" applyFont="1" applyFill="1" applyBorder="1" applyAlignment="1" applyProtection="1">
      <alignment horizontal="right"/>
      <protection hidden="1"/>
    </xf>
    <xf numFmtId="164" fontId="14" fillId="0" borderId="1" xfId="0" applyNumberFormat="1" applyFont="1" applyBorder="1" applyAlignment="1" applyProtection="1">
      <alignment horizontal="right"/>
      <protection hidden="1"/>
    </xf>
    <xf numFmtId="164" fontId="14" fillId="0" borderId="12" xfId="0" applyNumberFormat="1" applyFont="1" applyBorder="1" applyAlignment="1" applyProtection="1">
      <alignment horizontal="right"/>
      <protection hidden="1"/>
    </xf>
    <xf numFmtId="164" fontId="14" fillId="0" borderId="29" xfId="0" applyNumberFormat="1" applyFont="1" applyBorder="1" applyAlignment="1" applyProtection="1">
      <alignment horizontal="right"/>
      <protection hidden="1"/>
    </xf>
    <xf numFmtId="164" fontId="14" fillId="14" borderId="1" xfId="0" applyNumberFormat="1" applyFont="1" applyFill="1" applyBorder="1" applyAlignment="1" applyProtection="1">
      <alignment horizontal="right"/>
      <protection hidden="1"/>
    </xf>
    <xf numFmtId="164" fontId="14" fillId="14" borderId="12" xfId="0" applyNumberFormat="1" applyFont="1" applyFill="1" applyBorder="1" applyAlignment="1" applyProtection="1">
      <alignment horizontal="right"/>
      <protection hidden="1"/>
    </xf>
    <xf numFmtId="164" fontId="14" fillId="14" borderId="29" xfId="0" applyNumberFormat="1" applyFont="1" applyFill="1" applyBorder="1" applyAlignment="1" applyProtection="1">
      <alignment horizontal="right"/>
      <protection hidden="1"/>
    </xf>
    <xf numFmtId="0" fontId="36" fillId="13" borderId="16" xfId="0" applyFont="1" applyFill="1" applyBorder="1" applyAlignment="1" applyProtection="1">
      <alignment horizontal="center" vertical="center"/>
      <protection hidden="1"/>
    </xf>
    <xf numFmtId="0" fontId="36" fillId="13" borderId="10" xfId="0" applyFont="1" applyFill="1" applyBorder="1" applyAlignment="1" applyProtection="1">
      <alignment horizontal="center" vertical="center"/>
      <protection hidden="1"/>
    </xf>
    <xf numFmtId="0" fontId="36" fillId="13" borderId="17" xfId="0" applyFont="1" applyFill="1" applyBorder="1" applyAlignment="1" applyProtection="1">
      <alignment horizontal="center" vertical="center"/>
      <protection hidden="1"/>
    </xf>
    <xf numFmtId="164" fontId="14" fillId="14" borderId="16" xfId="0" applyNumberFormat="1" applyFont="1" applyFill="1" applyBorder="1" applyAlignment="1" applyProtection="1">
      <alignment horizontal="right"/>
      <protection hidden="1"/>
    </xf>
    <xf numFmtId="164" fontId="14" fillId="14" borderId="10" xfId="0" applyNumberFormat="1" applyFont="1" applyFill="1" applyBorder="1" applyAlignment="1" applyProtection="1">
      <alignment horizontal="right"/>
      <protection hidden="1"/>
    </xf>
    <xf numFmtId="164" fontId="14" fillId="14" borderId="17" xfId="0" applyNumberFormat="1" applyFont="1" applyFill="1" applyBorder="1" applyAlignment="1" applyProtection="1">
      <alignment horizontal="right"/>
      <protection hidden="1"/>
    </xf>
    <xf numFmtId="8" fontId="25" fillId="0" borderId="12" xfId="0" applyNumberFormat="1" applyFont="1" applyFill="1" applyBorder="1" applyAlignment="1" applyProtection="1">
      <alignment horizontal="right"/>
      <protection locked="0" hidden="1"/>
    </xf>
    <xf numFmtId="8" fontId="25" fillId="0" borderId="29" xfId="0" applyNumberFormat="1" applyFont="1" applyFill="1" applyBorder="1" applyAlignment="1" applyProtection="1">
      <alignment horizontal="right"/>
      <protection locked="0" hidden="1"/>
    </xf>
    <xf numFmtId="164" fontId="28" fillId="0" borderId="1" xfId="0" applyNumberFormat="1" applyFont="1" applyBorder="1" applyAlignment="1" applyProtection="1">
      <alignment horizontal="right"/>
      <protection hidden="1"/>
    </xf>
    <xf numFmtId="164" fontId="28" fillId="0" borderId="12" xfId="0" applyNumberFormat="1" applyFont="1" applyBorder="1" applyAlignment="1" applyProtection="1">
      <alignment horizontal="right"/>
      <protection hidden="1"/>
    </xf>
    <xf numFmtId="164" fontId="28" fillId="0" borderId="29" xfId="0" applyNumberFormat="1" applyFont="1" applyBorder="1" applyAlignment="1" applyProtection="1">
      <alignment horizontal="right"/>
      <protection hidden="1"/>
    </xf>
    <xf numFmtId="164" fontId="28" fillId="0" borderId="1" xfId="0" applyNumberFormat="1" applyFont="1" applyBorder="1" applyAlignment="1" applyProtection="1">
      <alignment horizontal="right"/>
      <protection locked="0" hidden="1"/>
    </xf>
    <xf numFmtId="164" fontId="28" fillId="0" borderId="12" xfId="0" applyNumberFormat="1" applyFont="1" applyBorder="1" applyAlignment="1" applyProtection="1">
      <alignment horizontal="right"/>
      <protection locked="0" hidden="1"/>
    </xf>
    <xf numFmtId="164" fontId="28" fillId="0" borderId="29" xfId="0" applyNumberFormat="1" applyFont="1" applyBorder="1" applyAlignment="1" applyProtection="1">
      <alignment horizontal="right"/>
      <protection locked="0" hidden="1"/>
    </xf>
    <xf numFmtId="0" fontId="38" fillId="0" borderId="16" xfId="0" applyFont="1" applyBorder="1" applyAlignment="1" applyProtection="1">
      <alignment horizontal="center" vertical="center" wrapText="1"/>
      <protection hidden="1"/>
    </xf>
    <xf numFmtId="0" fontId="38" fillId="0" borderId="10" xfId="0" applyFont="1" applyBorder="1" applyAlignment="1" applyProtection="1">
      <alignment horizontal="center" vertical="center" wrapText="1"/>
      <protection hidden="1"/>
    </xf>
    <xf numFmtId="0" fontId="38" fillId="0" borderId="17" xfId="0" applyFont="1" applyBorder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29" fillId="0" borderId="23" xfId="0" applyFont="1" applyBorder="1" applyAlignment="1" applyProtection="1">
      <alignment horizontal="center" vertical="center" wrapText="1"/>
      <protection hidden="1"/>
    </xf>
    <xf numFmtId="0" fontId="29" fillId="0" borderId="19" xfId="0" applyFont="1" applyBorder="1" applyAlignment="1" applyProtection="1">
      <alignment horizontal="center" vertical="center" wrapText="1"/>
      <protection hidden="1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29" fillId="0" borderId="20" xfId="0" applyFont="1" applyBorder="1" applyAlignment="1" applyProtection="1">
      <alignment horizontal="center" vertical="center" wrapText="1"/>
      <protection hidden="1"/>
    </xf>
    <xf numFmtId="0" fontId="34" fillId="0" borderId="16" xfId="0" applyFont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center" vertical="center" wrapText="1"/>
      <protection hidden="1"/>
    </xf>
    <xf numFmtId="0" fontId="34" fillId="0" borderId="17" xfId="0" applyFont="1" applyBorder="1" applyAlignment="1" applyProtection="1">
      <alignment horizontal="center" vertical="center" wrapText="1"/>
      <protection hidden="1"/>
    </xf>
    <xf numFmtId="49" fontId="25" fillId="0" borderId="18" xfId="0" applyNumberFormat="1" applyFont="1" applyBorder="1" applyAlignment="1" applyProtection="1">
      <alignment horizontal="center" vertical="center" wrapText="1"/>
      <protection locked="0" hidden="1"/>
    </xf>
    <xf numFmtId="49" fontId="25" fillId="0" borderId="0" xfId="0" applyNumberFormat="1" applyFont="1" applyBorder="1" applyAlignment="1" applyProtection="1">
      <alignment horizontal="center" vertical="center" wrapText="1"/>
      <protection locked="0" hidden="1"/>
    </xf>
    <xf numFmtId="49" fontId="25" fillId="0" borderId="23" xfId="0" applyNumberFormat="1" applyFont="1" applyBorder="1" applyAlignment="1" applyProtection="1">
      <alignment horizontal="center" vertical="center" wrapText="1"/>
      <protection locked="0" hidden="1"/>
    </xf>
    <xf numFmtId="49" fontId="25" fillId="0" borderId="19" xfId="0" applyNumberFormat="1" applyFont="1" applyBorder="1" applyAlignment="1" applyProtection="1">
      <alignment horizontal="center" vertical="center" wrapText="1"/>
      <protection locked="0" hidden="1"/>
    </xf>
    <xf numFmtId="49" fontId="25" fillId="0" borderId="3" xfId="0" applyNumberFormat="1" applyFont="1" applyBorder="1" applyAlignment="1" applyProtection="1">
      <alignment horizontal="center" vertical="center" wrapText="1"/>
      <protection locked="0" hidden="1"/>
    </xf>
    <xf numFmtId="49" fontId="25" fillId="0" borderId="20" xfId="0" applyNumberFormat="1" applyFont="1" applyBorder="1" applyAlignment="1" applyProtection="1">
      <alignment horizontal="center" vertical="center" wrapText="1"/>
      <protection locked="0" hidden="1"/>
    </xf>
    <xf numFmtId="164" fontId="24" fillId="0" borderId="1" xfId="0" applyNumberFormat="1" applyFont="1" applyBorder="1" applyAlignment="1" applyProtection="1">
      <alignment horizontal="right"/>
      <protection hidden="1"/>
    </xf>
    <xf numFmtId="164" fontId="24" fillId="0" borderId="12" xfId="0" applyNumberFormat="1" applyFont="1" applyBorder="1" applyAlignment="1" applyProtection="1">
      <alignment horizontal="right"/>
      <protection hidden="1"/>
    </xf>
    <xf numFmtId="164" fontId="24" fillId="0" borderId="29" xfId="0" applyNumberFormat="1" applyFont="1" applyBorder="1" applyAlignment="1" applyProtection="1">
      <alignment horizontal="right"/>
      <protection hidden="1"/>
    </xf>
    <xf numFmtId="49" fontId="35" fillId="0" borderId="1" xfId="0" applyNumberFormat="1" applyFont="1" applyBorder="1" applyAlignment="1" applyProtection="1">
      <alignment horizontal="center" vertical="center" wrapText="1"/>
      <protection hidden="1"/>
    </xf>
    <xf numFmtId="49" fontId="35" fillId="0" borderId="12" xfId="0" applyNumberFormat="1" applyFont="1" applyBorder="1" applyAlignment="1" applyProtection="1">
      <alignment horizontal="center" vertical="center" wrapText="1"/>
      <protection hidden="1"/>
    </xf>
    <xf numFmtId="49" fontId="35" fillId="0" borderId="29" xfId="0" applyNumberFormat="1" applyFont="1" applyBorder="1" applyAlignment="1" applyProtection="1">
      <alignment horizontal="center" vertical="center" wrapText="1"/>
      <protection hidden="1"/>
    </xf>
    <xf numFmtId="164" fontId="25" fillId="0" borderId="1" xfId="0" applyNumberFormat="1" applyFont="1" applyBorder="1" applyAlignment="1" applyProtection="1">
      <alignment horizontal="right"/>
      <protection locked="0" hidden="1"/>
    </xf>
    <xf numFmtId="164" fontId="25" fillId="0" borderId="12" xfId="0" applyNumberFormat="1" applyFont="1" applyBorder="1" applyAlignment="1" applyProtection="1">
      <alignment horizontal="right"/>
      <protection locked="0" hidden="1"/>
    </xf>
    <xf numFmtId="164" fontId="25" fillId="0" borderId="29" xfId="0" applyNumberFormat="1" applyFont="1" applyBorder="1" applyAlignment="1" applyProtection="1">
      <alignment horizontal="right"/>
      <protection locked="0" hidden="1"/>
    </xf>
    <xf numFmtId="164" fontId="25" fillId="14" borderId="1" xfId="0" applyNumberFormat="1" applyFont="1" applyFill="1" applyBorder="1" applyAlignment="1" applyProtection="1">
      <alignment horizontal="right"/>
      <protection hidden="1"/>
    </xf>
    <xf numFmtId="164" fontId="25" fillId="14" borderId="12" xfId="0" applyNumberFormat="1" applyFont="1" applyFill="1" applyBorder="1" applyAlignment="1" applyProtection="1">
      <alignment horizontal="right"/>
      <protection hidden="1"/>
    </xf>
    <xf numFmtId="164" fontId="25" fillId="14" borderId="29" xfId="0" applyNumberFormat="1" applyFont="1" applyFill="1" applyBorder="1" applyAlignment="1" applyProtection="1">
      <alignment horizontal="right"/>
      <protection hidden="1"/>
    </xf>
    <xf numFmtId="164" fontId="27" fillId="0" borderId="29" xfId="0" applyNumberFormat="1" applyFont="1" applyBorder="1" applyAlignment="1" applyProtection="1">
      <alignment horizontal="right"/>
      <protection hidden="1"/>
    </xf>
    <xf numFmtId="0" fontId="32" fillId="0" borderId="16" xfId="0" applyNumberFormat="1" applyFont="1" applyBorder="1" applyAlignment="1" applyProtection="1">
      <alignment horizontal="center" vertical="center"/>
      <protection hidden="1"/>
    </xf>
    <xf numFmtId="0" fontId="32" fillId="0" borderId="10" xfId="0" applyNumberFormat="1" applyFont="1" applyBorder="1" applyAlignment="1" applyProtection="1">
      <alignment horizontal="center" vertical="center"/>
      <protection hidden="1"/>
    </xf>
    <xf numFmtId="0" fontId="32" fillId="0" borderId="17" xfId="0" applyNumberFormat="1" applyFont="1" applyBorder="1" applyAlignment="1" applyProtection="1">
      <alignment horizontal="center" vertical="center"/>
      <protection hidden="1"/>
    </xf>
    <xf numFmtId="0" fontId="32" fillId="0" borderId="19" xfId="0" applyNumberFormat="1" applyFont="1" applyBorder="1" applyAlignment="1" applyProtection="1">
      <alignment horizontal="center" vertical="center"/>
      <protection hidden="1"/>
    </xf>
    <xf numFmtId="0" fontId="32" fillId="0" borderId="3" xfId="0" applyNumberFormat="1" applyFont="1" applyBorder="1" applyAlignment="1" applyProtection="1">
      <alignment horizontal="center" vertical="center"/>
      <protection hidden="1"/>
    </xf>
    <xf numFmtId="0" fontId="32" fillId="0" borderId="20" xfId="0" applyNumberFormat="1" applyFont="1" applyBorder="1" applyAlignment="1" applyProtection="1">
      <alignment horizontal="center" vertical="center"/>
      <protection hidden="1"/>
    </xf>
    <xf numFmtId="49" fontId="25" fillId="0" borderId="10" xfId="0" applyNumberFormat="1" applyFont="1" applyBorder="1" applyAlignment="1" applyProtection="1">
      <alignment horizontal="left"/>
      <protection locked="0" hidden="1"/>
    </xf>
    <xf numFmtId="49" fontId="25" fillId="0" borderId="17" xfId="0" applyNumberFormat="1" applyFont="1" applyBorder="1" applyAlignment="1" applyProtection="1">
      <alignment horizontal="left"/>
      <protection locked="0" hidden="1"/>
    </xf>
    <xf numFmtId="49" fontId="25" fillId="0" borderId="3" xfId="0" applyNumberFormat="1" applyFont="1" applyBorder="1" applyAlignment="1" applyProtection="1">
      <alignment horizontal="left"/>
      <protection locked="0" hidden="1"/>
    </xf>
    <xf numFmtId="49" fontId="25" fillId="0" borderId="20" xfId="0" applyNumberFormat="1" applyFont="1" applyBorder="1" applyAlignment="1" applyProtection="1">
      <alignment horizontal="left"/>
      <protection locked="0" hidden="1"/>
    </xf>
    <xf numFmtId="49" fontId="25" fillId="0" borderId="18" xfId="0" applyNumberFormat="1" applyFont="1" applyBorder="1" applyAlignment="1" applyProtection="1">
      <alignment horizontal="left"/>
      <protection locked="0" hidden="1"/>
    </xf>
    <xf numFmtId="49" fontId="25" fillId="0" borderId="0" xfId="0" applyNumberFormat="1" applyFont="1" applyBorder="1" applyAlignment="1" applyProtection="1">
      <alignment horizontal="left"/>
      <protection locked="0" hidden="1"/>
    </xf>
    <xf numFmtId="49" fontId="25" fillId="0" borderId="23" xfId="0" applyNumberFormat="1" applyFont="1" applyBorder="1" applyAlignment="1" applyProtection="1">
      <alignment horizontal="left"/>
      <protection locked="0" hidden="1"/>
    </xf>
    <xf numFmtId="0" fontId="34" fillId="0" borderId="1" xfId="0" applyFont="1" applyBorder="1" applyAlignment="1" applyProtection="1">
      <alignment horizontal="right" vertical="center"/>
      <protection hidden="1"/>
    </xf>
    <xf numFmtId="0" fontId="34" fillId="0" borderId="12" xfId="0" applyFont="1" applyBorder="1" applyAlignment="1" applyProtection="1">
      <alignment horizontal="right" vertical="center"/>
      <protection hidden="1"/>
    </xf>
    <xf numFmtId="0" fontId="34" fillId="0" borderId="29" xfId="0" applyFont="1" applyBorder="1" applyAlignment="1" applyProtection="1">
      <alignment horizontal="right" vertical="center"/>
      <protection hidden="1"/>
    </xf>
    <xf numFmtId="164" fontId="42" fillId="14" borderId="1" xfId="0" applyNumberFormat="1" applyFont="1" applyFill="1" applyBorder="1" applyAlignment="1" applyProtection="1">
      <alignment horizontal="right"/>
      <protection hidden="1"/>
    </xf>
    <xf numFmtId="164" fontId="42" fillId="14" borderId="12" xfId="0" applyNumberFormat="1" applyFont="1" applyFill="1" applyBorder="1" applyAlignment="1" applyProtection="1">
      <alignment horizontal="right"/>
      <protection hidden="1"/>
    </xf>
    <xf numFmtId="164" fontId="42" fillId="14" borderId="29" xfId="0" applyNumberFormat="1" applyFont="1" applyFill="1" applyBorder="1" applyAlignment="1" applyProtection="1">
      <alignment horizontal="right"/>
      <protection hidden="1"/>
    </xf>
    <xf numFmtId="0" fontId="21" fillId="12" borderId="0" xfId="0" applyFont="1" applyFill="1" applyBorder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right"/>
      <protection hidden="1"/>
    </xf>
    <xf numFmtId="0" fontId="41" fillId="0" borderId="23" xfId="0" applyFont="1" applyBorder="1" applyAlignment="1" applyProtection="1">
      <alignment horizontal="right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49" fontId="12" fillId="0" borderId="12" xfId="0" applyNumberFormat="1" applyFont="1" applyBorder="1" applyAlignment="1" applyProtection="1">
      <alignment horizontal="center"/>
      <protection hidden="1"/>
    </xf>
    <xf numFmtId="49" fontId="12" fillId="0" borderId="29" xfId="0" applyNumberFormat="1" applyFont="1" applyBorder="1" applyAlignment="1" applyProtection="1">
      <alignment horizontal="center"/>
      <protection hidden="1"/>
    </xf>
    <xf numFmtId="0" fontId="33" fillId="0" borderId="1" xfId="0" applyFont="1" applyBorder="1" applyAlignment="1" applyProtection="1">
      <alignment horizontal="left" vertical="center" wrapText="1"/>
      <protection hidden="1"/>
    </xf>
    <xf numFmtId="0" fontId="33" fillId="0" borderId="12" xfId="0" applyFont="1" applyBorder="1" applyAlignment="1" applyProtection="1">
      <alignment horizontal="left" vertical="center" wrapText="1"/>
      <protection hidden="1"/>
    </xf>
    <xf numFmtId="0" fontId="33" fillId="0" borderId="29" xfId="0" applyFont="1" applyBorder="1" applyAlignment="1" applyProtection="1">
      <alignment horizontal="left" vertical="center" wrapText="1"/>
      <protection hidden="1"/>
    </xf>
    <xf numFmtId="49" fontId="33" fillId="0" borderId="1" xfId="0" applyNumberFormat="1" applyFont="1" applyBorder="1" applyAlignment="1" applyProtection="1">
      <alignment horizontal="center" vertical="center" wrapText="1"/>
      <protection hidden="1"/>
    </xf>
    <xf numFmtId="49" fontId="33" fillId="0" borderId="12" xfId="0" applyNumberFormat="1" applyFont="1" applyBorder="1" applyAlignment="1" applyProtection="1">
      <alignment horizontal="center" vertical="center" wrapText="1"/>
      <protection hidden="1"/>
    </xf>
    <xf numFmtId="49" fontId="33" fillId="0" borderId="29" xfId="0" applyNumberFormat="1" applyFont="1" applyBorder="1" applyAlignment="1" applyProtection="1">
      <alignment horizontal="center" vertical="center" wrapText="1"/>
      <protection hidden="1"/>
    </xf>
    <xf numFmtId="49" fontId="32" fillId="0" borderId="15" xfId="0" applyNumberFormat="1" applyFont="1" applyBorder="1" applyAlignment="1" applyProtection="1">
      <alignment horizontal="center" vertical="center" wrapText="1"/>
      <protection hidden="1"/>
    </xf>
    <xf numFmtId="164" fontId="42" fillId="0" borderId="15" xfId="0" applyNumberFormat="1" applyFont="1" applyFill="1" applyBorder="1" applyAlignment="1" applyProtection="1">
      <alignment horizontal="right" vertical="center"/>
      <protection locked="0" hidden="1"/>
    </xf>
    <xf numFmtId="0" fontId="36" fillId="13" borderId="15" xfId="0" applyFont="1" applyFill="1" applyBorder="1" applyAlignment="1" applyProtection="1">
      <alignment horizontal="center" vertical="center"/>
      <protection hidden="1"/>
    </xf>
    <xf numFmtId="165" fontId="42" fillId="0" borderId="1" xfId="0" applyNumberFormat="1" applyFont="1" applyFill="1" applyBorder="1" applyAlignment="1" applyProtection="1">
      <alignment horizontal="center" vertical="center"/>
      <protection locked="0" hidden="1"/>
    </xf>
    <xf numFmtId="165" fontId="42" fillId="0" borderId="12" xfId="0" applyNumberFormat="1" applyFont="1" applyFill="1" applyBorder="1" applyAlignment="1" applyProtection="1">
      <alignment horizontal="center" vertical="center"/>
      <protection locked="0" hidden="1"/>
    </xf>
    <xf numFmtId="165" fontId="42" fillId="0" borderId="29" xfId="0" applyNumberFormat="1" applyFont="1" applyFill="1" applyBorder="1" applyAlignment="1" applyProtection="1">
      <alignment horizontal="center" vertical="center"/>
      <protection locked="0" hidden="1"/>
    </xf>
    <xf numFmtId="49" fontId="43" fillId="0" borderId="16" xfId="0" applyNumberFormat="1" applyFont="1" applyFill="1" applyBorder="1" applyAlignment="1" applyProtection="1">
      <alignment horizontal="center" vertical="center" wrapText="1"/>
      <protection hidden="1"/>
    </xf>
    <xf numFmtId="49" fontId="4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43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36" fillId="0" borderId="35" xfId="0" applyNumberFormat="1" applyFont="1" applyFill="1" applyBorder="1" applyAlignment="1" applyProtection="1">
      <alignment vertical="center"/>
      <protection locked="0" hidden="1"/>
    </xf>
    <xf numFmtId="164" fontId="42" fillId="0" borderId="15" xfId="0" applyNumberFormat="1" applyFont="1" applyFill="1" applyBorder="1" applyAlignment="1" applyProtection="1">
      <alignment horizontal="right" vertical="center"/>
      <protection hidden="1"/>
    </xf>
  </cellXfs>
  <cellStyles count="37">
    <cellStyle name="amount" xfId="1" xr:uid="{00000000-0005-0000-0000-000000000000}"/>
    <cellStyle name="Bold12" xfId="2" xr:uid="{00000000-0005-0000-0000-000001000000}"/>
    <cellStyle name="BoldItal12" xfId="3" xr:uid="{00000000-0005-0000-0000-000002000000}"/>
    <cellStyle name="Column Headings" xfId="4" xr:uid="{00000000-0005-0000-0000-000003000000}"/>
    <cellStyle name="columns" xfId="5" xr:uid="{00000000-0005-0000-0000-000004000000}"/>
    <cellStyle name="comma (0)" xfId="6" xr:uid="{00000000-0005-0000-0000-000005000000}"/>
    <cellStyle name="CoverHeadline1" xfId="7" xr:uid="{00000000-0005-0000-0000-000006000000}"/>
    <cellStyle name="curr" xfId="8" xr:uid="{00000000-0005-0000-0000-000007000000}"/>
    <cellStyle name="DarkBlueOutlineYellow" xfId="9" xr:uid="{00000000-0005-0000-0000-000008000000}"/>
    <cellStyle name="Data" xfId="10" xr:uid="{00000000-0005-0000-0000-000009000000}"/>
    <cellStyle name="Date" xfId="11" xr:uid="{00000000-0005-0000-0000-00000A000000}"/>
    <cellStyle name="eps" xfId="12" xr:uid="{00000000-0005-0000-0000-00000B000000}"/>
    <cellStyle name="Euro" xfId="13" xr:uid="{00000000-0005-0000-0000-00000C000000}"/>
    <cellStyle name="Gross Margin" xfId="14" xr:uid="{00000000-0005-0000-0000-00000D000000}"/>
    <cellStyle name="Header Total" xfId="15" xr:uid="{00000000-0005-0000-0000-00000E000000}"/>
    <cellStyle name="Header1" xfId="16" xr:uid="{00000000-0005-0000-0000-00000F000000}"/>
    <cellStyle name="Header2" xfId="17" xr:uid="{00000000-0005-0000-0000-000010000000}"/>
    <cellStyle name="Header3" xfId="18" xr:uid="{00000000-0005-0000-0000-000011000000}"/>
    <cellStyle name="Heading" xfId="19" xr:uid="{00000000-0005-0000-0000-000012000000}"/>
    <cellStyle name="Level 2 Total" xfId="20" xr:uid="{00000000-0005-0000-0000-000013000000}"/>
    <cellStyle name="Major Total" xfId="21" xr:uid="{00000000-0005-0000-0000-000014000000}"/>
    <cellStyle name="negativ" xfId="22" xr:uid="{00000000-0005-0000-0000-000015000000}"/>
    <cellStyle name="nodollars" xfId="23" xr:uid="{00000000-0005-0000-0000-000016000000}"/>
    <cellStyle name="Normal 2" xfId="24" xr:uid="{00000000-0005-0000-0000-000017000000}"/>
    <cellStyle name="Normal_createmenufromsheet" xfId="25" xr:uid="{00000000-0005-0000-0000-000018000000}"/>
    <cellStyle name="over" xfId="26" xr:uid="{00000000-0005-0000-0000-000019000000}"/>
    <cellStyle name="percent (0)" xfId="27" xr:uid="{00000000-0005-0000-0000-00001A000000}"/>
    <cellStyle name="Percent.0" xfId="28" xr:uid="{00000000-0005-0000-0000-00001B000000}"/>
    <cellStyle name="Percent.00" xfId="29" xr:uid="{00000000-0005-0000-0000-00001C000000}"/>
    <cellStyle name="posit" xfId="30" xr:uid="{00000000-0005-0000-0000-00001D000000}"/>
    <cellStyle name="RED POSTED" xfId="31" xr:uid="{00000000-0005-0000-0000-00001E000000}"/>
    <cellStyle name="Revenue" xfId="32" xr:uid="{00000000-0005-0000-0000-00001F000000}"/>
    <cellStyle name="SingleTopDoubleBott" xfId="33" xr:uid="{00000000-0005-0000-0000-000020000000}"/>
    <cellStyle name="Underline" xfId="34" xr:uid="{00000000-0005-0000-0000-000021000000}"/>
    <cellStyle name="UnderlineDouble" xfId="35" xr:uid="{00000000-0005-0000-0000-000022000000}"/>
    <cellStyle name="White" xfId="36" xr:uid="{00000000-0005-0000-0000-000023000000}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E6"/>
      <rgbColor rgb="00FAD3A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19050</xdr:colOff>
          <xdr:row>0</xdr:row>
          <xdr:rowOff>19050</xdr:rowOff>
        </xdr:from>
        <xdr:to>
          <xdr:col>1</xdr:col>
          <xdr:colOff>1333500</xdr:colOff>
          <xdr:row>0</xdr:row>
          <xdr:rowOff>323850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l-GR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Δημιουργία Μπάρας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1343025</xdr:colOff>
          <xdr:row>0</xdr:row>
          <xdr:rowOff>19050</xdr:rowOff>
        </xdr:from>
        <xdr:to>
          <xdr:col>1</xdr:col>
          <xdr:colOff>2647950</xdr:colOff>
          <xdr:row>0</xdr:row>
          <xdr:rowOff>323850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l-GR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Διαγραφή Μπάρας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2657475</xdr:colOff>
          <xdr:row>0</xdr:row>
          <xdr:rowOff>19050</xdr:rowOff>
        </xdr:from>
        <xdr:to>
          <xdr:col>1</xdr:col>
          <xdr:colOff>3962400</xdr:colOff>
          <xdr:row>0</xdr:row>
          <xdr:rowOff>323850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l-GR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600 εικονίδια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9</xdr:col>
      <xdr:colOff>28575</xdr:colOff>
      <xdr:row>6</xdr:row>
      <xdr:rowOff>209550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CE66261C-7EAD-4F42-AB5D-196960C90CD6}"/>
            </a:ext>
          </a:extLst>
        </xdr:cNvPr>
        <xdr:cNvSpPr>
          <a:spLocks noChangeArrowheads="1"/>
        </xdr:cNvSpPr>
      </xdr:nvSpPr>
      <xdr:spPr bwMode="auto">
        <a:xfrm rot="5400000">
          <a:off x="4763" y="14287"/>
          <a:ext cx="971550" cy="962025"/>
        </a:xfrm>
        <a:prstGeom prst="rtTriangle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l-GR" sz="1600" b="1" i="0" strike="noStrike">
              <a:solidFill>
                <a:srgbClr val="FFFFFF"/>
              </a:solidFill>
              <a:latin typeface="Arial Narrow"/>
            </a:rPr>
            <a:t>Φ</a:t>
          </a:r>
          <a:r>
            <a:rPr lang="el-GR" sz="800" b="1" i="0" strike="noStrike">
              <a:solidFill>
                <a:srgbClr val="FFFFFF"/>
              </a:solidFill>
              <a:latin typeface="Arial Narrow"/>
            </a:rPr>
            <a:t>1</a:t>
          </a:r>
          <a:endParaRPr lang="el-GR" sz="1100" b="0" i="0" strike="noStrike">
            <a:solidFill>
              <a:srgbClr val="FFFFFF"/>
            </a:solidFill>
            <a:latin typeface="Verdana"/>
          </a:endParaRPr>
        </a:p>
        <a:p>
          <a:pPr algn="l" rtl="0">
            <a:defRPr sz="1000"/>
          </a:pPr>
          <a:endParaRPr lang="el-GR" sz="1100" b="0" i="0" strike="noStrike">
            <a:solidFill>
              <a:srgbClr val="FFFFFF"/>
            </a:solidFill>
            <a:latin typeface="Verdana"/>
          </a:endParaRPr>
        </a:p>
      </xdr:txBody>
    </xdr:sp>
    <xdr:clientData/>
  </xdr:twoCellAnchor>
  <xdr:twoCellAnchor>
    <xdr:from>
      <xdr:col>3</xdr:col>
      <xdr:colOff>47625</xdr:colOff>
      <xdr:row>0</xdr:row>
      <xdr:rowOff>28575</xdr:rowOff>
    </xdr:from>
    <xdr:to>
      <xdr:col>4</xdr:col>
      <xdr:colOff>19050</xdr:colOff>
      <xdr:row>6</xdr:row>
      <xdr:rowOff>171450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1B45B31-3915-41B7-B4A7-4FA94F624792}"/>
            </a:ext>
          </a:extLst>
        </xdr:cNvPr>
        <xdr:cNvSpPr>
          <a:spLocks noChangeArrowheads="1" noChangeShapeType="1" noTextEdit="1"/>
        </xdr:cNvSpPr>
      </xdr:nvSpPr>
      <xdr:spPr bwMode="auto">
        <a:xfrm rot="-2766882">
          <a:off x="-57150" y="447675"/>
          <a:ext cx="914400" cy="76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b="1" kern="10" spc="0">
              <a:ln w="9525">
                <a:noFill/>
                <a:round/>
                <a:headEnd/>
                <a:tailEnd/>
              </a:ln>
              <a:solidFill>
                <a:srgbClr val="FFFFFF"/>
              </a:solidFill>
              <a:effectLst/>
              <a:latin typeface="Arial Narrow"/>
            </a:rPr>
            <a:t>TAXIS</a:t>
          </a:r>
          <a:endParaRPr lang="el-GR" sz="1800" b="1" kern="10" spc="0">
            <a:ln w="9525">
              <a:noFill/>
              <a:round/>
              <a:headEnd/>
              <a:tailEnd/>
            </a:ln>
            <a:solidFill>
              <a:srgbClr val="FFFFFF"/>
            </a:solidFill>
            <a:effectLst/>
            <a:latin typeface="Arial Narrow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19050</xdr:colOff>
      <xdr:row>5</xdr:row>
      <xdr:rowOff>9525</xdr:rowOff>
    </xdr:to>
    <xdr:sp macro="" textlink="">
      <xdr:nvSpPr>
        <xdr:cNvPr id="1188" name="Line 4">
          <a:extLst>
            <a:ext uri="{FF2B5EF4-FFF2-40B4-BE49-F238E27FC236}">
              <a16:creationId xmlns:a16="http://schemas.microsoft.com/office/drawing/2014/main" id="{41625F39-F102-4057-B4FE-8BA2C80480E4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752475" cy="752475"/>
        </a:xfrm>
        <a:prstGeom prst="line">
          <a:avLst/>
        </a:prstGeom>
        <a:noFill/>
        <a:ln w="254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9525</xdr:colOff>
      <xdr:row>59</xdr:row>
      <xdr:rowOff>9525</xdr:rowOff>
    </xdr:from>
    <xdr:to>
      <xdr:col>84</xdr:col>
      <xdr:colOff>0</xdr:colOff>
      <xdr:row>60</xdr:row>
      <xdr:rowOff>19050</xdr:rowOff>
    </xdr:to>
    <xdr:sp macro="" textlink="">
      <xdr:nvSpPr>
        <xdr:cNvPr id="1189" name="AutoShape 5">
          <a:extLst>
            <a:ext uri="{FF2B5EF4-FFF2-40B4-BE49-F238E27FC236}">
              <a16:creationId xmlns:a16="http://schemas.microsoft.com/office/drawing/2014/main" id="{2B6C031E-D841-4A13-98B3-AB1F66E39EE3}"/>
            </a:ext>
          </a:extLst>
        </xdr:cNvPr>
        <xdr:cNvSpPr>
          <a:spLocks noChangeArrowheads="1"/>
        </xdr:cNvSpPr>
      </xdr:nvSpPr>
      <xdr:spPr bwMode="auto">
        <a:xfrm rot="10800000">
          <a:off x="7448550" y="8858250"/>
          <a:ext cx="1352550" cy="24765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9525</xdr:colOff>
      <xdr:row>63</xdr:row>
      <xdr:rowOff>0</xdr:rowOff>
    </xdr:from>
    <xdr:to>
      <xdr:col>68</xdr:col>
      <xdr:colOff>0</xdr:colOff>
      <xdr:row>63</xdr:row>
      <xdr:rowOff>228600</xdr:rowOff>
    </xdr:to>
    <xdr:sp macro="" textlink="">
      <xdr:nvSpPr>
        <xdr:cNvPr id="1190" name="AutoShape 7">
          <a:extLst>
            <a:ext uri="{FF2B5EF4-FFF2-40B4-BE49-F238E27FC236}">
              <a16:creationId xmlns:a16="http://schemas.microsoft.com/office/drawing/2014/main" id="{43F91DDA-0DF8-4B57-B509-4DBAE77BF2AE}"/>
            </a:ext>
          </a:extLst>
        </xdr:cNvPr>
        <xdr:cNvSpPr>
          <a:spLocks noChangeArrowheads="1"/>
        </xdr:cNvSpPr>
      </xdr:nvSpPr>
      <xdr:spPr bwMode="auto">
        <a:xfrm rot="5400000">
          <a:off x="6858000" y="9763125"/>
          <a:ext cx="228600" cy="30480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71</xdr:col>
      <xdr:colOff>9525</xdr:colOff>
      <xdr:row>61</xdr:row>
      <xdr:rowOff>219075</xdr:rowOff>
    </xdr:from>
    <xdr:to>
      <xdr:col>84</xdr:col>
      <xdr:colOff>0</xdr:colOff>
      <xdr:row>62</xdr:row>
      <xdr:rowOff>228600</xdr:rowOff>
    </xdr:to>
    <xdr:sp macro="" textlink="">
      <xdr:nvSpPr>
        <xdr:cNvPr id="1191" name="AutoShape 9">
          <a:extLst>
            <a:ext uri="{FF2B5EF4-FFF2-40B4-BE49-F238E27FC236}">
              <a16:creationId xmlns:a16="http://schemas.microsoft.com/office/drawing/2014/main" id="{BEE97358-0815-47F5-99C9-FE50C620FCCC}"/>
            </a:ext>
          </a:extLst>
        </xdr:cNvPr>
        <xdr:cNvSpPr>
          <a:spLocks noChangeArrowheads="1"/>
        </xdr:cNvSpPr>
      </xdr:nvSpPr>
      <xdr:spPr bwMode="auto">
        <a:xfrm>
          <a:off x="7448550" y="9544050"/>
          <a:ext cx="1352550" cy="24765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71</xdr:col>
      <xdr:colOff>9525</xdr:colOff>
      <xdr:row>64</xdr:row>
      <xdr:rowOff>9525</xdr:rowOff>
    </xdr:from>
    <xdr:to>
      <xdr:col>84</xdr:col>
      <xdr:colOff>0</xdr:colOff>
      <xdr:row>64</xdr:row>
      <xdr:rowOff>104775</xdr:rowOff>
    </xdr:to>
    <xdr:sp macro="" textlink="">
      <xdr:nvSpPr>
        <xdr:cNvPr id="1192" name="AutoShape 10">
          <a:extLst>
            <a:ext uri="{FF2B5EF4-FFF2-40B4-BE49-F238E27FC236}">
              <a16:creationId xmlns:a16="http://schemas.microsoft.com/office/drawing/2014/main" id="{0B1ADA93-E5CC-4034-B4ED-D9C07BC7BFC6}"/>
            </a:ext>
          </a:extLst>
        </xdr:cNvPr>
        <xdr:cNvSpPr>
          <a:spLocks noChangeArrowheads="1"/>
        </xdr:cNvSpPr>
      </xdr:nvSpPr>
      <xdr:spPr bwMode="auto">
        <a:xfrm rot="10800000">
          <a:off x="7448550" y="10048875"/>
          <a:ext cx="1352550" cy="9525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9525</xdr:colOff>
      <xdr:row>65</xdr:row>
      <xdr:rowOff>0</xdr:rowOff>
    </xdr:from>
    <xdr:to>
      <xdr:col>68</xdr:col>
      <xdr:colOff>0</xdr:colOff>
      <xdr:row>65</xdr:row>
      <xdr:rowOff>228600</xdr:rowOff>
    </xdr:to>
    <xdr:sp macro="" textlink="">
      <xdr:nvSpPr>
        <xdr:cNvPr id="1193" name="AutoShape 11">
          <a:extLst>
            <a:ext uri="{FF2B5EF4-FFF2-40B4-BE49-F238E27FC236}">
              <a16:creationId xmlns:a16="http://schemas.microsoft.com/office/drawing/2014/main" id="{DE6BF823-0390-4056-A115-858665922221}"/>
            </a:ext>
          </a:extLst>
        </xdr:cNvPr>
        <xdr:cNvSpPr>
          <a:spLocks noChangeArrowheads="1"/>
        </xdr:cNvSpPr>
      </xdr:nvSpPr>
      <xdr:spPr bwMode="auto">
        <a:xfrm rot="5400000">
          <a:off x="6858000" y="10239375"/>
          <a:ext cx="228600" cy="30480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64</xdr:row>
      <xdr:rowOff>152400</xdr:rowOff>
    </xdr:from>
    <xdr:to>
      <xdr:col>83</xdr:col>
      <xdr:colOff>95250</xdr:colOff>
      <xdr:row>65</xdr:row>
      <xdr:rowOff>0</xdr:rowOff>
    </xdr:to>
    <xdr:sp macro="" textlink="">
      <xdr:nvSpPr>
        <xdr:cNvPr id="1194" name="AutoShape 12">
          <a:extLst>
            <a:ext uri="{FF2B5EF4-FFF2-40B4-BE49-F238E27FC236}">
              <a16:creationId xmlns:a16="http://schemas.microsoft.com/office/drawing/2014/main" id="{8881C820-EAAD-48CD-895D-2CA3F4B66BDF}"/>
            </a:ext>
          </a:extLst>
        </xdr:cNvPr>
        <xdr:cNvSpPr>
          <a:spLocks noChangeArrowheads="1"/>
        </xdr:cNvSpPr>
      </xdr:nvSpPr>
      <xdr:spPr bwMode="auto">
        <a:xfrm>
          <a:off x="7439025" y="10191750"/>
          <a:ext cx="1352550" cy="85725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9525</xdr:colOff>
      <xdr:row>66</xdr:row>
      <xdr:rowOff>0</xdr:rowOff>
    </xdr:from>
    <xdr:to>
      <xdr:col>68</xdr:col>
      <xdr:colOff>0</xdr:colOff>
      <xdr:row>66</xdr:row>
      <xdr:rowOff>228600</xdr:rowOff>
    </xdr:to>
    <xdr:sp macro="" textlink="">
      <xdr:nvSpPr>
        <xdr:cNvPr id="1195" name="AutoShape 13">
          <a:extLst>
            <a:ext uri="{FF2B5EF4-FFF2-40B4-BE49-F238E27FC236}">
              <a16:creationId xmlns:a16="http://schemas.microsoft.com/office/drawing/2014/main" id="{12D1F23E-15E0-4C19-8722-42AEE3D778EB}"/>
            </a:ext>
          </a:extLst>
        </xdr:cNvPr>
        <xdr:cNvSpPr>
          <a:spLocks noChangeArrowheads="1"/>
        </xdr:cNvSpPr>
      </xdr:nvSpPr>
      <xdr:spPr bwMode="auto">
        <a:xfrm rot="5400000">
          <a:off x="6858000" y="10477500"/>
          <a:ext cx="228600" cy="30480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9525</xdr:colOff>
      <xdr:row>99</xdr:row>
      <xdr:rowOff>9525</xdr:rowOff>
    </xdr:from>
    <xdr:to>
      <xdr:col>29</xdr:col>
      <xdr:colOff>95250</xdr:colOff>
      <xdr:row>102</xdr:row>
      <xdr:rowOff>114300</xdr:rowOff>
    </xdr:to>
    <xdr:sp macro="" textlink="">
      <xdr:nvSpPr>
        <xdr:cNvPr id="1196" name="AutoShape 15">
          <a:extLst>
            <a:ext uri="{FF2B5EF4-FFF2-40B4-BE49-F238E27FC236}">
              <a16:creationId xmlns:a16="http://schemas.microsoft.com/office/drawing/2014/main" id="{6E173E3F-D988-4E95-A3DB-1F78DF6ACBDE}"/>
            </a:ext>
          </a:extLst>
        </xdr:cNvPr>
        <xdr:cNvSpPr>
          <a:spLocks noChangeArrowheads="1"/>
        </xdr:cNvSpPr>
      </xdr:nvSpPr>
      <xdr:spPr bwMode="auto">
        <a:xfrm rot="5400000">
          <a:off x="2852738" y="17349787"/>
          <a:ext cx="476250" cy="85725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9525</xdr:colOff>
      <xdr:row>105</xdr:row>
      <xdr:rowOff>0</xdr:rowOff>
    </xdr:from>
    <xdr:to>
      <xdr:col>30</xdr:col>
      <xdr:colOff>0</xdr:colOff>
      <xdr:row>106</xdr:row>
      <xdr:rowOff>114300</xdr:rowOff>
    </xdr:to>
    <xdr:sp macro="" textlink="">
      <xdr:nvSpPr>
        <xdr:cNvPr id="1197" name="AutoShape 16">
          <a:extLst>
            <a:ext uri="{FF2B5EF4-FFF2-40B4-BE49-F238E27FC236}">
              <a16:creationId xmlns:a16="http://schemas.microsoft.com/office/drawing/2014/main" id="{A89D3065-9F2D-4ED6-8347-72EAF45DAB15}"/>
            </a:ext>
          </a:extLst>
        </xdr:cNvPr>
        <xdr:cNvSpPr>
          <a:spLocks noChangeArrowheads="1"/>
        </xdr:cNvSpPr>
      </xdr:nvSpPr>
      <xdr:spPr bwMode="auto">
        <a:xfrm rot="5400000">
          <a:off x="2976562" y="17959388"/>
          <a:ext cx="238125" cy="9525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9525</xdr:colOff>
      <xdr:row>101</xdr:row>
      <xdr:rowOff>19050</xdr:rowOff>
    </xdr:from>
    <xdr:to>
      <xdr:col>46</xdr:col>
      <xdr:colOff>85725</xdr:colOff>
      <xdr:row>106</xdr:row>
      <xdr:rowOff>114300</xdr:rowOff>
    </xdr:to>
    <xdr:sp macro="" textlink="">
      <xdr:nvSpPr>
        <xdr:cNvPr id="1198" name="AutoShape 17">
          <a:extLst>
            <a:ext uri="{FF2B5EF4-FFF2-40B4-BE49-F238E27FC236}">
              <a16:creationId xmlns:a16="http://schemas.microsoft.com/office/drawing/2014/main" id="{EB5284F1-4046-49EF-A574-76CF0543B913}"/>
            </a:ext>
          </a:extLst>
        </xdr:cNvPr>
        <xdr:cNvSpPr>
          <a:spLocks noChangeArrowheads="1"/>
        </xdr:cNvSpPr>
      </xdr:nvSpPr>
      <xdr:spPr bwMode="auto">
        <a:xfrm rot="5400000">
          <a:off x="4510087" y="17730788"/>
          <a:ext cx="714375" cy="7620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9525</xdr:colOff>
      <xdr:row>112</xdr:row>
      <xdr:rowOff>19050</xdr:rowOff>
    </xdr:from>
    <xdr:to>
      <xdr:col>51</xdr:col>
      <xdr:colOff>47625</xdr:colOff>
      <xdr:row>115</xdr:row>
      <xdr:rowOff>104775</xdr:rowOff>
    </xdr:to>
    <xdr:sp macro="" textlink="">
      <xdr:nvSpPr>
        <xdr:cNvPr id="1199" name="AutoShape 18">
          <a:extLst>
            <a:ext uri="{FF2B5EF4-FFF2-40B4-BE49-F238E27FC236}">
              <a16:creationId xmlns:a16="http://schemas.microsoft.com/office/drawing/2014/main" id="{99749895-ED67-419D-8036-089609593BD9}"/>
            </a:ext>
          </a:extLst>
        </xdr:cNvPr>
        <xdr:cNvSpPr>
          <a:spLocks noChangeArrowheads="1"/>
        </xdr:cNvSpPr>
      </xdr:nvSpPr>
      <xdr:spPr bwMode="auto">
        <a:xfrm rot="5400000">
          <a:off x="5038725" y="18878550"/>
          <a:ext cx="457200" cy="24765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131</xdr:row>
      <xdr:rowOff>9525</xdr:rowOff>
    </xdr:from>
    <xdr:to>
      <xdr:col>17</xdr:col>
      <xdr:colOff>95250</xdr:colOff>
      <xdr:row>132</xdr:row>
      <xdr:rowOff>0</xdr:rowOff>
    </xdr:to>
    <xdr:sp macro="" textlink="">
      <xdr:nvSpPr>
        <xdr:cNvPr id="1200" name="AutoShape 19">
          <a:extLst>
            <a:ext uri="{FF2B5EF4-FFF2-40B4-BE49-F238E27FC236}">
              <a16:creationId xmlns:a16="http://schemas.microsoft.com/office/drawing/2014/main" id="{6B420E90-987D-4FA6-8541-2AD84411B3A8}"/>
            </a:ext>
          </a:extLst>
        </xdr:cNvPr>
        <xdr:cNvSpPr>
          <a:spLocks noChangeArrowheads="1"/>
        </xdr:cNvSpPr>
      </xdr:nvSpPr>
      <xdr:spPr bwMode="auto">
        <a:xfrm rot="16200000" flipH="1">
          <a:off x="1571625" y="23212425"/>
          <a:ext cx="304800" cy="304800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72</xdr:col>
      <xdr:colOff>9525</xdr:colOff>
      <xdr:row>102</xdr:row>
      <xdr:rowOff>28575</xdr:rowOff>
    </xdr:from>
    <xdr:to>
      <xdr:col>72</xdr:col>
      <xdr:colOff>95250</xdr:colOff>
      <xdr:row>106</xdr:row>
      <xdr:rowOff>114300</xdr:rowOff>
    </xdr:to>
    <xdr:sp macro="" textlink="">
      <xdr:nvSpPr>
        <xdr:cNvPr id="1201" name="AutoShape 26">
          <a:extLst>
            <a:ext uri="{FF2B5EF4-FFF2-40B4-BE49-F238E27FC236}">
              <a16:creationId xmlns:a16="http://schemas.microsoft.com/office/drawing/2014/main" id="{29F9F7EA-3095-4A68-8583-DD291159AA9C}"/>
            </a:ext>
          </a:extLst>
        </xdr:cNvPr>
        <xdr:cNvSpPr>
          <a:spLocks noChangeArrowheads="1"/>
        </xdr:cNvSpPr>
      </xdr:nvSpPr>
      <xdr:spPr bwMode="auto">
        <a:xfrm rot="5400000">
          <a:off x="7305675" y="17792700"/>
          <a:ext cx="581025" cy="85725"/>
        </a:xfrm>
        <a:prstGeom prst="triangle">
          <a:avLst>
            <a:gd name="adj" fmla="val 50000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66675</xdr:colOff>
      <xdr:row>45</xdr:row>
      <xdr:rowOff>0</xdr:rowOff>
    </xdr:from>
    <xdr:to>
      <xdr:col>23</xdr:col>
      <xdr:colOff>9525</xdr:colOff>
      <xdr:row>59</xdr:row>
      <xdr:rowOff>0</xdr:rowOff>
    </xdr:to>
    <xdr:sp macro="" textlink="">
      <xdr:nvSpPr>
        <xdr:cNvPr id="1202" name="Rectangle 28">
          <a:extLst>
            <a:ext uri="{FF2B5EF4-FFF2-40B4-BE49-F238E27FC236}">
              <a16:creationId xmlns:a16="http://schemas.microsoft.com/office/drawing/2014/main" id="{5609F32B-3EB7-44AB-BACD-05418881FCFA}"/>
            </a:ext>
          </a:extLst>
        </xdr:cNvPr>
        <xdr:cNvSpPr>
          <a:spLocks noChangeArrowheads="1"/>
        </xdr:cNvSpPr>
      </xdr:nvSpPr>
      <xdr:spPr bwMode="auto">
        <a:xfrm>
          <a:off x="2162175" y="5514975"/>
          <a:ext cx="257175" cy="33337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62</xdr:col>
      <xdr:colOff>66675</xdr:colOff>
      <xdr:row>45</xdr:row>
      <xdr:rowOff>0</xdr:rowOff>
    </xdr:from>
    <xdr:to>
      <xdr:col>65</xdr:col>
      <xdr:colOff>9525</xdr:colOff>
      <xdr:row>64</xdr:row>
      <xdr:rowOff>0</xdr:rowOff>
    </xdr:to>
    <xdr:sp macro="" textlink="">
      <xdr:nvSpPr>
        <xdr:cNvPr id="1203" name="Rectangle 29">
          <a:extLst>
            <a:ext uri="{FF2B5EF4-FFF2-40B4-BE49-F238E27FC236}">
              <a16:creationId xmlns:a16="http://schemas.microsoft.com/office/drawing/2014/main" id="{ACB60E14-7E32-4286-BCD0-0332140FB073}"/>
            </a:ext>
          </a:extLst>
        </xdr:cNvPr>
        <xdr:cNvSpPr>
          <a:spLocks noChangeArrowheads="1"/>
        </xdr:cNvSpPr>
      </xdr:nvSpPr>
      <xdr:spPr bwMode="auto">
        <a:xfrm>
          <a:off x="6562725" y="5514975"/>
          <a:ext cx="257175" cy="45243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66675</xdr:colOff>
      <xdr:row>45</xdr:row>
      <xdr:rowOff>0</xdr:rowOff>
    </xdr:from>
    <xdr:to>
      <xdr:col>42</xdr:col>
      <xdr:colOff>9525</xdr:colOff>
      <xdr:row>52</xdr:row>
      <xdr:rowOff>9525</xdr:rowOff>
    </xdr:to>
    <xdr:sp macro="" textlink="">
      <xdr:nvSpPr>
        <xdr:cNvPr id="1204" name="Rectangle 30">
          <a:extLst>
            <a:ext uri="{FF2B5EF4-FFF2-40B4-BE49-F238E27FC236}">
              <a16:creationId xmlns:a16="http://schemas.microsoft.com/office/drawing/2014/main" id="{095214C6-3980-4FA0-B424-D801BA762187}"/>
            </a:ext>
          </a:extLst>
        </xdr:cNvPr>
        <xdr:cNvSpPr>
          <a:spLocks noChangeArrowheads="1"/>
        </xdr:cNvSpPr>
      </xdr:nvSpPr>
      <xdr:spPr bwMode="auto">
        <a:xfrm>
          <a:off x="4152900" y="5514975"/>
          <a:ext cx="257175" cy="16764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66675</xdr:colOff>
      <xdr:row>45</xdr:row>
      <xdr:rowOff>0</xdr:rowOff>
    </xdr:from>
    <xdr:to>
      <xdr:col>84</xdr:col>
      <xdr:colOff>9525</xdr:colOff>
      <xdr:row>59</xdr:row>
      <xdr:rowOff>0</xdr:rowOff>
    </xdr:to>
    <xdr:sp macro="" textlink="">
      <xdr:nvSpPr>
        <xdr:cNvPr id="1205" name="Rectangle 31">
          <a:extLst>
            <a:ext uri="{FF2B5EF4-FFF2-40B4-BE49-F238E27FC236}">
              <a16:creationId xmlns:a16="http://schemas.microsoft.com/office/drawing/2014/main" id="{7142B791-51AA-4278-A131-E677D79E3A7A}"/>
            </a:ext>
          </a:extLst>
        </xdr:cNvPr>
        <xdr:cNvSpPr>
          <a:spLocks noChangeArrowheads="1"/>
        </xdr:cNvSpPr>
      </xdr:nvSpPr>
      <xdr:spPr bwMode="auto">
        <a:xfrm>
          <a:off x="8553450" y="5514975"/>
          <a:ext cx="257175" cy="33337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57150</xdr:colOff>
      <xdr:row>54</xdr:row>
      <xdr:rowOff>0</xdr:rowOff>
    </xdr:from>
    <xdr:to>
      <xdr:col>42</xdr:col>
      <xdr:colOff>0</xdr:colOff>
      <xdr:row>55</xdr:row>
      <xdr:rowOff>0</xdr:rowOff>
    </xdr:to>
    <xdr:sp macro="" textlink="">
      <xdr:nvSpPr>
        <xdr:cNvPr id="1206" name="Rectangle 32">
          <a:extLst>
            <a:ext uri="{FF2B5EF4-FFF2-40B4-BE49-F238E27FC236}">
              <a16:creationId xmlns:a16="http://schemas.microsoft.com/office/drawing/2014/main" id="{73D1B5B7-528E-4567-8A3E-B2E96F293C87}"/>
            </a:ext>
          </a:extLst>
        </xdr:cNvPr>
        <xdr:cNvSpPr>
          <a:spLocks noChangeArrowheads="1"/>
        </xdr:cNvSpPr>
      </xdr:nvSpPr>
      <xdr:spPr bwMode="auto">
        <a:xfrm>
          <a:off x="4143375" y="7658100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66675</xdr:colOff>
      <xdr:row>56</xdr:row>
      <xdr:rowOff>0</xdr:rowOff>
    </xdr:from>
    <xdr:to>
      <xdr:col>42</xdr:col>
      <xdr:colOff>9525</xdr:colOff>
      <xdr:row>57</xdr:row>
      <xdr:rowOff>0</xdr:rowOff>
    </xdr:to>
    <xdr:sp macro="" textlink="">
      <xdr:nvSpPr>
        <xdr:cNvPr id="1207" name="Rectangle 34">
          <a:extLst>
            <a:ext uri="{FF2B5EF4-FFF2-40B4-BE49-F238E27FC236}">
              <a16:creationId xmlns:a16="http://schemas.microsoft.com/office/drawing/2014/main" id="{46FCD7BA-426E-4506-B365-970EBBFC9084}"/>
            </a:ext>
          </a:extLst>
        </xdr:cNvPr>
        <xdr:cNvSpPr>
          <a:spLocks noChangeArrowheads="1"/>
        </xdr:cNvSpPr>
      </xdr:nvSpPr>
      <xdr:spPr bwMode="auto">
        <a:xfrm>
          <a:off x="4152900" y="8134350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66675</xdr:colOff>
      <xdr:row>58</xdr:row>
      <xdr:rowOff>0</xdr:rowOff>
    </xdr:from>
    <xdr:to>
      <xdr:col>42</xdr:col>
      <xdr:colOff>9525</xdr:colOff>
      <xdr:row>59</xdr:row>
      <xdr:rowOff>0</xdr:rowOff>
    </xdr:to>
    <xdr:sp macro="" textlink="">
      <xdr:nvSpPr>
        <xdr:cNvPr id="1208" name="Rectangle 35">
          <a:extLst>
            <a:ext uri="{FF2B5EF4-FFF2-40B4-BE49-F238E27FC236}">
              <a16:creationId xmlns:a16="http://schemas.microsoft.com/office/drawing/2014/main" id="{4FAEECC6-84E6-4417-88F8-D4013C5782DE}"/>
            </a:ext>
          </a:extLst>
        </xdr:cNvPr>
        <xdr:cNvSpPr>
          <a:spLocks noChangeArrowheads="1"/>
        </xdr:cNvSpPr>
      </xdr:nvSpPr>
      <xdr:spPr bwMode="auto">
        <a:xfrm>
          <a:off x="4152900" y="8610600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57150</xdr:colOff>
      <xdr:row>60</xdr:row>
      <xdr:rowOff>0</xdr:rowOff>
    </xdr:from>
    <xdr:to>
      <xdr:col>42</xdr:col>
      <xdr:colOff>0</xdr:colOff>
      <xdr:row>61</xdr:row>
      <xdr:rowOff>0</xdr:rowOff>
    </xdr:to>
    <xdr:sp macro="" textlink="">
      <xdr:nvSpPr>
        <xdr:cNvPr id="1209" name="Rectangle 36">
          <a:extLst>
            <a:ext uri="{FF2B5EF4-FFF2-40B4-BE49-F238E27FC236}">
              <a16:creationId xmlns:a16="http://schemas.microsoft.com/office/drawing/2014/main" id="{E42BCA88-56C3-4D2F-B4A1-7F8C9BD9DCE0}"/>
            </a:ext>
          </a:extLst>
        </xdr:cNvPr>
        <xdr:cNvSpPr>
          <a:spLocks noChangeArrowheads="1"/>
        </xdr:cNvSpPr>
      </xdr:nvSpPr>
      <xdr:spPr bwMode="auto">
        <a:xfrm>
          <a:off x="4143375" y="9086850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57150</xdr:colOff>
      <xdr:row>63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1210" name="Rectangle 37">
          <a:extLst>
            <a:ext uri="{FF2B5EF4-FFF2-40B4-BE49-F238E27FC236}">
              <a16:creationId xmlns:a16="http://schemas.microsoft.com/office/drawing/2014/main" id="{FEE8D90C-8F08-4FC2-9632-6AB369C1FCA9}"/>
            </a:ext>
          </a:extLst>
        </xdr:cNvPr>
        <xdr:cNvSpPr>
          <a:spLocks noChangeArrowheads="1"/>
        </xdr:cNvSpPr>
      </xdr:nvSpPr>
      <xdr:spPr bwMode="auto">
        <a:xfrm>
          <a:off x="2152650" y="980122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57150</xdr:colOff>
      <xdr:row>65</xdr:row>
      <xdr:rowOff>0</xdr:rowOff>
    </xdr:from>
    <xdr:to>
      <xdr:col>23</xdr:col>
      <xdr:colOff>0</xdr:colOff>
      <xdr:row>66</xdr:row>
      <xdr:rowOff>0</xdr:rowOff>
    </xdr:to>
    <xdr:sp macro="" textlink="">
      <xdr:nvSpPr>
        <xdr:cNvPr id="1211" name="Rectangle 38">
          <a:extLst>
            <a:ext uri="{FF2B5EF4-FFF2-40B4-BE49-F238E27FC236}">
              <a16:creationId xmlns:a16="http://schemas.microsoft.com/office/drawing/2014/main" id="{37FE00E9-DE2D-4F4B-8D46-CF2EF51C1E8D}"/>
            </a:ext>
          </a:extLst>
        </xdr:cNvPr>
        <xdr:cNvSpPr>
          <a:spLocks noChangeArrowheads="1"/>
        </xdr:cNvSpPr>
      </xdr:nvSpPr>
      <xdr:spPr bwMode="auto">
        <a:xfrm>
          <a:off x="2152650" y="1027747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66675</xdr:colOff>
      <xdr:row>63</xdr:row>
      <xdr:rowOff>0</xdr:rowOff>
    </xdr:from>
    <xdr:to>
      <xdr:col>36</xdr:col>
      <xdr:colOff>9525</xdr:colOff>
      <xdr:row>64</xdr:row>
      <xdr:rowOff>0</xdr:rowOff>
    </xdr:to>
    <xdr:sp macro="" textlink="">
      <xdr:nvSpPr>
        <xdr:cNvPr id="1212" name="Rectangle 39">
          <a:extLst>
            <a:ext uri="{FF2B5EF4-FFF2-40B4-BE49-F238E27FC236}">
              <a16:creationId xmlns:a16="http://schemas.microsoft.com/office/drawing/2014/main" id="{B34BF4C6-01B6-4058-9EC7-BE1D5DDC0361}"/>
            </a:ext>
          </a:extLst>
        </xdr:cNvPr>
        <xdr:cNvSpPr>
          <a:spLocks noChangeArrowheads="1"/>
        </xdr:cNvSpPr>
      </xdr:nvSpPr>
      <xdr:spPr bwMode="auto">
        <a:xfrm>
          <a:off x="3524250" y="980122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57150</xdr:colOff>
      <xdr:row>65</xdr:row>
      <xdr:rowOff>0</xdr:rowOff>
    </xdr:from>
    <xdr:to>
      <xdr:col>36</xdr:col>
      <xdr:colOff>0</xdr:colOff>
      <xdr:row>66</xdr:row>
      <xdr:rowOff>0</xdr:rowOff>
    </xdr:to>
    <xdr:sp macro="" textlink="">
      <xdr:nvSpPr>
        <xdr:cNvPr id="1213" name="Rectangle 40">
          <a:extLst>
            <a:ext uri="{FF2B5EF4-FFF2-40B4-BE49-F238E27FC236}">
              <a16:creationId xmlns:a16="http://schemas.microsoft.com/office/drawing/2014/main" id="{A0A125A8-37AC-4C40-8D0B-F96BA1BA8C7A}"/>
            </a:ext>
          </a:extLst>
        </xdr:cNvPr>
        <xdr:cNvSpPr>
          <a:spLocks noChangeArrowheads="1"/>
        </xdr:cNvSpPr>
      </xdr:nvSpPr>
      <xdr:spPr bwMode="auto">
        <a:xfrm>
          <a:off x="3514725" y="1027747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57150</xdr:colOff>
      <xdr:row>65</xdr:row>
      <xdr:rowOff>0</xdr:rowOff>
    </xdr:from>
    <xdr:to>
      <xdr:col>49</xdr:col>
      <xdr:colOff>0</xdr:colOff>
      <xdr:row>66</xdr:row>
      <xdr:rowOff>0</xdr:rowOff>
    </xdr:to>
    <xdr:sp macro="" textlink="">
      <xdr:nvSpPr>
        <xdr:cNvPr id="1214" name="Rectangle 41">
          <a:extLst>
            <a:ext uri="{FF2B5EF4-FFF2-40B4-BE49-F238E27FC236}">
              <a16:creationId xmlns:a16="http://schemas.microsoft.com/office/drawing/2014/main" id="{4B24AB47-7F17-4745-82AF-CB02306941FB}"/>
            </a:ext>
          </a:extLst>
        </xdr:cNvPr>
        <xdr:cNvSpPr>
          <a:spLocks noChangeArrowheads="1"/>
        </xdr:cNvSpPr>
      </xdr:nvSpPr>
      <xdr:spPr bwMode="auto">
        <a:xfrm>
          <a:off x="4876800" y="1027747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57150</xdr:colOff>
      <xdr:row>63</xdr:row>
      <xdr:rowOff>0</xdr:rowOff>
    </xdr:from>
    <xdr:to>
      <xdr:col>49</xdr:col>
      <xdr:colOff>0</xdr:colOff>
      <xdr:row>64</xdr:row>
      <xdr:rowOff>0</xdr:rowOff>
    </xdr:to>
    <xdr:sp macro="" textlink="">
      <xdr:nvSpPr>
        <xdr:cNvPr id="1215" name="Rectangle 42">
          <a:extLst>
            <a:ext uri="{FF2B5EF4-FFF2-40B4-BE49-F238E27FC236}">
              <a16:creationId xmlns:a16="http://schemas.microsoft.com/office/drawing/2014/main" id="{73D92312-5B7A-426D-82AF-AB456C66B4F9}"/>
            </a:ext>
          </a:extLst>
        </xdr:cNvPr>
        <xdr:cNvSpPr>
          <a:spLocks noChangeArrowheads="1"/>
        </xdr:cNvSpPr>
      </xdr:nvSpPr>
      <xdr:spPr bwMode="auto">
        <a:xfrm>
          <a:off x="4876800" y="9801225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57150</xdr:colOff>
      <xdr:row>63</xdr:row>
      <xdr:rowOff>9525</xdr:rowOff>
    </xdr:from>
    <xdr:to>
      <xdr:col>84</xdr:col>
      <xdr:colOff>0</xdr:colOff>
      <xdr:row>64</xdr:row>
      <xdr:rowOff>9525</xdr:rowOff>
    </xdr:to>
    <xdr:sp macro="" textlink="">
      <xdr:nvSpPr>
        <xdr:cNvPr id="1216" name="Rectangle 43">
          <a:extLst>
            <a:ext uri="{FF2B5EF4-FFF2-40B4-BE49-F238E27FC236}">
              <a16:creationId xmlns:a16="http://schemas.microsoft.com/office/drawing/2014/main" id="{642CA6D3-CB15-416E-B084-EB060EBCD424}"/>
            </a:ext>
          </a:extLst>
        </xdr:cNvPr>
        <xdr:cNvSpPr>
          <a:spLocks noChangeArrowheads="1"/>
        </xdr:cNvSpPr>
      </xdr:nvSpPr>
      <xdr:spPr bwMode="auto">
        <a:xfrm>
          <a:off x="8543925" y="9810750"/>
          <a:ext cx="257175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57150</xdr:colOff>
      <xdr:row>65</xdr:row>
      <xdr:rowOff>0</xdr:rowOff>
    </xdr:from>
    <xdr:to>
      <xdr:col>84</xdr:col>
      <xdr:colOff>0</xdr:colOff>
      <xdr:row>67</xdr:row>
      <xdr:rowOff>0</xdr:rowOff>
    </xdr:to>
    <xdr:sp macro="" textlink="">
      <xdr:nvSpPr>
        <xdr:cNvPr id="1217" name="Rectangle 44">
          <a:extLst>
            <a:ext uri="{FF2B5EF4-FFF2-40B4-BE49-F238E27FC236}">
              <a16:creationId xmlns:a16="http://schemas.microsoft.com/office/drawing/2014/main" id="{6C5D41CF-0C1C-4AF7-890F-1EE6C6D05839}"/>
            </a:ext>
          </a:extLst>
        </xdr:cNvPr>
        <xdr:cNvSpPr>
          <a:spLocks noChangeArrowheads="1"/>
        </xdr:cNvSpPr>
      </xdr:nvSpPr>
      <xdr:spPr bwMode="auto">
        <a:xfrm>
          <a:off x="8543925" y="10277475"/>
          <a:ext cx="257175" cy="4762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66675</xdr:colOff>
      <xdr:row>68</xdr:row>
      <xdr:rowOff>0</xdr:rowOff>
    </xdr:from>
    <xdr:to>
      <xdr:col>25</xdr:col>
      <xdr:colOff>9525</xdr:colOff>
      <xdr:row>71</xdr:row>
      <xdr:rowOff>0</xdr:rowOff>
    </xdr:to>
    <xdr:sp macro="" textlink="">
      <xdr:nvSpPr>
        <xdr:cNvPr id="1218" name="Rectangle 45">
          <a:extLst>
            <a:ext uri="{FF2B5EF4-FFF2-40B4-BE49-F238E27FC236}">
              <a16:creationId xmlns:a16="http://schemas.microsoft.com/office/drawing/2014/main" id="{96D90074-DF4A-4B41-9751-8782ACCB56CC}"/>
            </a:ext>
          </a:extLst>
        </xdr:cNvPr>
        <xdr:cNvSpPr>
          <a:spLocks noChangeArrowheads="1"/>
        </xdr:cNvSpPr>
      </xdr:nvSpPr>
      <xdr:spPr bwMode="auto">
        <a:xfrm>
          <a:off x="2371725" y="10991850"/>
          <a:ext cx="257175" cy="7143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57150</xdr:colOff>
      <xdr:row>68</xdr:row>
      <xdr:rowOff>0</xdr:rowOff>
    </xdr:from>
    <xdr:to>
      <xdr:col>49</xdr:col>
      <xdr:colOff>0</xdr:colOff>
      <xdr:row>71</xdr:row>
      <xdr:rowOff>0</xdr:rowOff>
    </xdr:to>
    <xdr:sp macro="" textlink="">
      <xdr:nvSpPr>
        <xdr:cNvPr id="1219" name="Rectangle 46">
          <a:extLst>
            <a:ext uri="{FF2B5EF4-FFF2-40B4-BE49-F238E27FC236}">
              <a16:creationId xmlns:a16="http://schemas.microsoft.com/office/drawing/2014/main" id="{8E3C60CF-53D4-4420-8F01-A36514522830}"/>
            </a:ext>
          </a:extLst>
        </xdr:cNvPr>
        <xdr:cNvSpPr>
          <a:spLocks noChangeArrowheads="1"/>
        </xdr:cNvSpPr>
      </xdr:nvSpPr>
      <xdr:spPr bwMode="auto">
        <a:xfrm>
          <a:off x="4876800" y="10991850"/>
          <a:ext cx="257175" cy="7143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28575</xdr:colOff>
      <xdr:row>92</xdr:row>
      <xdr:rowOff>9525</xdr:rowOff>
    </xdr:from>
    <xdr:to>
      <xdr:col>20</xdr:col>
      <xdr:colOff>0</xdr:colOff>
      <xdr:row>96</xdr:row>
      <xdr:rowOff>0</xdr:rowOff>
    </xdr:to>
    <xdr:sp macro="" textlink="">
      <xdr:nvSpPr>
        <xdr:cNvPr id="1220" name="Rectangle 47">
          <a:extLst>
            <a:ext uri="{FF2B5EF4-FFF2-40B4-BE49-F238E27FC236}">
              <a16:creationId xmlns:a16="http://schemas.microsoft.com/office/drawing/2014/main" id="{A4E23AB6-82DD-4B2D-9390-65B534F7F7AB}"/>
            </a:ext>
          </a:extLst>
        </xdr:cNvPr>
        <xdr:cNvSpPr>
          <a:spLocks noChangeArrowheads="1"/>
        </xdr:cNvSpPr>
      </xdr:nvSpPr>
      <xdr:spPr bwMode="auto">
        <a:xfrm>
          <a:off x="1914525" y="15106650"/>
          <a:ext cx="180975" cy="13239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38100</xdr:colOff>
      <xdr:row>92</xdr:row>
      <xdr:rowOff>9525</xdr:rowOff>
    </xdr:from>
    <xdr:to>
      <xdr:col>28</xdr:col>
      <xdr:colOff>9525</xdr:colOff>
      <xdr:row>96</xdr:row>
      <xdr:rowOff>0</xdr:rowOff>
    </xdr:to>
    <xdr:sp macro="" textlink="">
      <xdr:nvSpPr>
        <xdr:cNvPr id="1221" name="Rectangle 48">
          <a:extLst>
            <a:ext uri="{FF2B5EF4-FFF2-40B4-BE49-F238E27FC236}">
              <a16:creationId xmlns:a16="http://schemas.microsoft.com/office/drawing/2014/main" id="{449B5C6C-E804-4EC2-B49F-FEDF2B7FD14B}"/>
            </a:ext>
          </a:extLst>
        </xdr:cNvPr>
        <xdr:cNvSpPr>
          <a:spLocks noChangeArrowheads="1"/>
        </xdr:cNvSpPr>
      </xdr:nvSpPr>
      <xdr:spPr bwMode="auto">
        <a:xfrm>
          <a:off x="2762250" y="15106650"/>
          <a:ext cx="180975" cy="13239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47625</xdr:colOff>
      <xdr:row>92</xdr:row>
      <xdr:rowOff>9525</xdr:rowOff>
    </xdr:from>
    <xdr:to>
      <xdr:col>36</xdr:col>
      <xdr:colOff>0</xdr:colOff>
      <xdr:row>93</xdr:row>
      <xdr:rowOff>0</xdr:rowOff>
    </xdr:to>
    <xdr:sp macro="" textlink="">
      <xdr:nvSpPr>
        <xdr:cNvPr id="1222" name="Rectangle 49">
          <a:extLst>
            <a:ext uri="{FF2B5EF4-FFF2-40B4-BE49-F238E27FC236}">
              <a16:creationId xmlns:a16="http://schemas.microsoft.com/office/drawing/2014/main" id="{B6DDE55F-94F4-4A1C-95FF-A92359E4DB22}"/>
            </a:ext>
          </a:extLst>
        </xdr:cNvPr>
        <xdr:cNvSpPr>
          <a:spLocks noChangeArrowheads="1"/>
        </xdr:cNvSpPr>
      </xdr:nvSpPr>
      <xdr:spPr bwMode="auto">
        <a:xfrm>
          <a:off x="3609975" y="15106650"/>
          <a:ext cx="161925" cy="3238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47625</xdr:colOff>
      <xdr:row>94</xdr:row>
      <xdr:rowOff>9525</xdr:rowOff>
    </xdr:from>
    <xdr:to>
      <xdr:col>36</xdr:col>
      <xdr:colOff>19050</xdr:colOff>
      <xdr:row>96</xdr:row>
      <xdr:rowOff>0</xdr:rowOff>
    </xdr:to>
    <xdr:sp macro="" textlink="">
      <xdr:nvSpPr>
        <xdr:cNvPr id="1223" name="Rectangle 50">
          <a:extLst>
            <a:ext uri="{FF2B5EF4-FFF2-40B4-BE49-F238E27FC236}">
              <a16:creationId xmlns:a16="http://schemas.microsoft.com/office/drawing/2014/main" id="{50514B63-BE9C-4071-93F1-E52355527273}"/>
            </a:ext>
          </a:extLst>
        </xdr:cNvPr>
        <xdr:cNvSpPr>
          <a:spLocks noChangeArrowheads="1"/>
        </xdr:cNvSpPr>
      </xdr:nvSpPr>
      <xdr:spPr bwMode="auto">
        <a:xfrm>
          <a:off x="3609975" y="15773400"/>
          <a:ext cx="180975" cy="6572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28575</xdr:colOff>
      <xdr:row>93</xdr:row>
      <xdr:rowOff>9525</xdr:rowOff>
    </xdr:from>
    <xdr:to>
      <xdr:col>44</xdr:col>
      <xdr:colOff>0</xdr:colOff>
      <xdr:row>96</xdr:row>
      <xdr:rowOff>0</xdr:rowOff>
    </xdr:to>
    <xdr:sp macro="" textlink="">
      <xdr:nvSpPr>
        <xdr:cNvPr id="1224" name="Rectangle 52">
          <a:extLst>
            <a:ext uri="{FF2B5EF4-FFF2-40B4-BE49-F238E27FC236}">
              <a16:creationId xmlns:a16="http://schemas.microsoft.com/office/drawing/2014/main" id="{D48F9911-A4F3-4C98-B7C2-A0CEB3924FDD}"/>
            </a:ext>
          </a:extLst>
        </xdr:cNvPr>
        <xdr:cNvSpPr>
          <a:spLocks noChangeArrowheads="1"/>
        </xdr:cNvSpPr>
      </xdr:nvSpPr>
      <xdr:spPr bwMode="auto">
        <a:xfrm>
          <a:off x="4429125" y="15440025"/>
          <a:ext cx="180975" cy="990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28575</xdr:colOff>
      <xdr:row>92</xdr:row>
      <xdr:rowOff>9525</xdr:rowOff>
    </xdr:from>
    <xdr:to>
      <xdr:col>52</xdr:col>
      <xdr:colOff>0</xdr:colOff>
      <xdr:row>95</xdr:row>
      <xdr:rowOff>323850</xdr:rowOff>
    </xdr:to>
    <xdr:sp macro="" textlink="">
      <xdr:nvSpPr>
        <xdr:cNvPr id="1225" name="Rectangle 53">
          <a:extLst>
            <a:ext uri="{FF2B5EF4-FFF2-40B4-BE49-F238E27FC236}">
              <a16:creationId xmlns:a16="http://schemas.microsoft.com/office/drawing/2014/main" id="{B3482478-FFA4-4247-B421-0BE8490C4094}"/>
            </a:ext>
          </a:extLst>
        </xdr:cNvPr>
        <xdr:cNvSpPr>
          <a:spLocks noChangeArrowheads="1"/>
        </xdr:cNvSpPr>
      </xdr:nvSpPr>
      <xdr:spPr bwMode="auto">
        <a:xfrm>
          <a:off x="5267325" y="15106650"/>
          <a:ext cx="180975" cy="13144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82</xdr:col>
      <xdr:colOff>38100</xdr:colOff>
      <xdr:row>93</xdr:row>
      <xdr:rowOff>9525</xdr:rowOff>
    </xdr:from>
    <xdr:to>
      <xdr:col>84</xdr:col>
      <xdr:colOff>9525</xdr:colOff>
      <xdr:row>96</xdr:row>
      <xdr:rowOff>0</xdr:rowOff>
    </xdr:to>
    <xdr:sp macro="" textlink="">
      <xdr:nvSpPr>
        <xdr:cNvPr id="1226" name="Rectangle 54">
          <a:extLst>
            <a:ext uri="{FF2B5EF4-FFF2-40B4-BE49-F238E27FC236}">
              <a16:creationId xmlns:a16="http://schemas.microsoft.com/office/drawing/2014/main" id="{AAC556C2-958F-483C-8105-B43DD3C55D22}"/>
            </a:ext>
          </a:extLst>
        </xdr:cNvPr>
        <xdr:cNvSpPr>
          <a:spLocks noChangeArrowheads="1"/>
        </xdr:cNvSpPr>
      </xdr:nvSpPr>
      <xdr:spPr bwMode="auto">
        <a:xfrm>
          <a:off x="8629650" y="15440025"/>
          <a:ext cx="180975" cy="990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47625</xdr:colOff>
      <xdr:row>92</xdr:row>
      <xdr:rowOff>9525</xdr:rowOff>
    </xdr:from>
    <xdr:to>
      <xdr:col>60</xdr:col>
      <xdr:colOff>0</xdr:colOff>
      <xdr:row>93</xdr:row>
      <xdr:rowOff>0</xdr:rowOff>
    </xdr:to>
    <xdr:sp macro="" textlink="">
      <xdr:nvSpPr>
        <xdr:cNvPr id="1227" name="Rectangle 55">
          <a:extLst>
            <a:ext uri="{FF2B5EF4-FFF2-40B4-BE49-F238E27FC236}">
              <a16:creationId xmlns:a16="http://schemas.microsoft.com/office/drawing/2014/main" id="{66B42722-A0D2-46F5-8E1B-65101AB4556E}"/>
            </a:ext>
          </a:extLst>
        </xdr:cNvPr>
        <xdr:cNvSpPr>
          <a:spLocks noChangeArrowheads="1"/>
        </xdr:cNvSpPr>
      </xdr:nvSpPr>
      <xdr:spPr bwMode="auto">
        <a:xfrm>
          <a:off x="6124575" y="15106650"/>
          <a:ext cx="161925" cy="3238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66</xdr:col>
      <xdr:colOff>47625</xdr:colOff>
      <xdr:row>92</xdr:row>
      <xdr:rowOff>9525</xdr:rowOff>
    </xdr:from>
    <xdr:to>
      <xdr:col>68</xdr:col>
      <xdr:colOff>0</xdr:colOff>
      <xdr:row>93</xdr:row>
      <xdr:rowOff>0</xdr:rowOff>
    </xdr:to>
    <xdr:sp macro="" textlink="">
      <xdr:nvSpPr>
        <xdr:cNvPr id="1228" name="Rectangle 56">
          <a:extLst>
            <a:ext uri="{FF2B5EF4-FFF2-40B4-BE49-F238E27FC236}">
              <a16:creationId xmlns:a16="http://schemas.microsoft.com/office/drawing/2014/main" id="{2D7CE888-5D8D-457B-8FEA-AD73FE9E851F}"/>
            </a:ext>
          </a:extLst>
        </xdr:cNvPr>
        <xdr:cNvSpPr>
          <a:spLocks noChangeArrowheads="1"/>
        </xdr:cNvSpPr>
      </xdr:nvSpPr>
      <xdr:spPr bwMode="auto">
        <a:xfrm>
          <a:off x="6962775" y="15106650"/>
          <a:ext cx="161925" cy="3238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47625</xdr:colOff>
      <xdr:row>92</xdr:row>
      <xdr:rowOff>9525</xdr:rowOff>
    </xdr:from>
    <xdr:to>
      <xdr:col>76</xdr:col>
      <xdr:colOff>0</xdr:colOff>
      <xdr:row>93</xdr:row>
      <xdr:rowOff>0</xdr:rowOff>
    </xdr:to>
    <xdr:sp macro="" textlink="">
      <xdr:nvSpPr>
        <xdr:cNvPr id="1229" name="Rectangle 57">
          <a:extLst>
            <a:ext uri="{FF2B5EF4-FFF2-40B4-BE49-F238E27FC236}">
              <a16:creationId xmlns:a16="http://schemas.microsoft.com/office/drawing/2014/main" id="{E914CB32-60FE-4C4F-A228-7C65E6C740B9}"/>
            </a:ext>
          </a:extLst>
        </xdr:cNvPr>
        <xdr:cNvSpPr>
          <a:spLocks noChangeArrowheads="1"/>
        </xdr:cNvSpPr>
      </xdr:nvSpPr>
      <xdr:spPr bwMode="auto">
        <a:xfrm>
          <a:off x="7800975" y="15106650"/>
          <a:ext cx="161925" cy="3238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58</xdr:col>
      <xdr:colOff>38100</xdr:colOff>
      <xdr:row>94</xdr:row>
      <xdr:rowOff>9525</xdr:rowOff>
    </xdr:from>
    <xdr:to>
      <xdr:col>60</xdr:col>
      <xdr:colOff>9525</xdr:colOff>
      <xdr:row>96</xdr:row>
      <xdr:rowOff>0</xdr:rowOff>
    </xdr:to>
    <xdr:sp macro="" textlink="">
      <xdr:nvSpPr>
        <xdr:cNvPr id="1230" name="Rectangle 58">
          <a:extLst>
            <a:ext uri="{FF2B5EF4-FFF2-40B4-BE49-F238E27FC236}">
              <a16:creationId xmlns:a16="http://schemas.microsoft.com/office/drawing/2014/main" id="{C61351FB-7A4F-4807-A796-121756FD905A}"/>
            </a:ext>
          </a:extLst>
        </xdr:cNvPr>
        <xdr:cNvSpPr>
          <a:spLocks noChangeArrowheads="1"/>
        </xdr:cNvSpPr>
      </xdr:nvSpPr>
      <xdr:spPr bwMode="auto">
        <a:xfrm>
          <a:off x="6115050" y="15773400"/>
          <a:ext cx="180975" cy="6572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66</xdr:col>
      <xdr:colOff>38100</xdr:colOff>
      <xdr:row>94</xdr:row>
      <xdr:rowOff>9525</xdr:rowOff>
    </xdr:from>
    <xdr:to>
      <xdr:col>68</xdr:col>
      <xdr:colOff>9525</xdr:colOff>
      <xdr:row>96</xdr:row>
      <xdr:rowOff>0</xdr:rowOff>
    </xdr:to>
    <xdr:sp macro="" textlink="">
      <xdr:nvSpPr>
        <xdr:cNvPr id="1231" name="Rectangle 59">
          <a:extLst>
            <a:ext uri="{FF2B5EF4-FFF2-40B4-BE49-F238E27FC236}">
              <a16:creationId xmlns:a16="http://schemas.microsoft.com/office/drawing/2014/main" id="{34A1EC21-1002-4445-B350-4AB01D4F64C6}"/>
            </a:ext>
          </a:extLst>
        </xdr:cNvPr>
        <xdr:cNvSpPr>
          <a:spLocks noChangeArrowheads="1"/>
        </xdr:cNvSpPr>
      </xdr:nvSpPr>
      <xdr:spPr bwMode="auto">
        <a:xfrm>
          <a:off x="6953250" y="15773400"/>
          <a:ext cx="180975" cy="6572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28575</xdr:colOff>
      <xdr:row>94</xdr:row>
      <xdr:rowOff>9525</xdr:rowOff>
    </xdr:from>
    <xdr:to>
      <xdr:col>76</xdr:col>
      <xdr:colOff>0</xdr:colOff>
      <xdr:row>96</xdr:row>
      <xdr:rowOff>0</xdr:rowOff>
    </xdr:to>
    <xdr:sp macro="" textlink="">
      <xdr:nvSpPr>
        <xdr:cNvPr id="1232" name="Rectangle 60">
          <a:extLst>
            <a:ext uri="{FF2B5EF4-FFF2-40B4-BE49-F238E27FC236}">
              <a16:creationId xmlns:a16="http://schemas.microsoft.com/office/drawing/2014/main" id="{9E19905B-2DE0-42AD-8955-62B76AC6116F}"/>
            </a:ext>
          </a:extLst>
        </xdr:cNvPr>
        <xdr:cNvSpPr>
          <a:spLocks noChangeArrowheads="1"/>
        </xdr:cNvSpPr>
      </xdr:nvSpPr>
      <xdr:spPr bwMode="auto">
        <a:xfrm>
          <a:off x="7781925" y="15773400"/>
          <a:ext cx="180975" cy="6572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85725</xdr:colOff>
      <xdr:row>96</xdr:row>
      <xdr:rowOff>9525</xdr:rowOff>
    </xdr:from>
    <xdr:to>
      <xdr:col>41</xdr:col>
      <xdr:colOff>9525</xdr:colOff>
      <xdr:row>97</xdr:row>
      <xdr:rowOff>0</xdr:rowOff>
    </xdr:to>
    <xdr:sp macro="" textlink="">
      <xdr:nvSpPr>
        <xdr:cNvPr id="1233" name="Rectangle 61">
          <a:extLst>
            <a:ext uri="{FF2B5EF4-FFF2-40B4-BE49-F238E27FC236}">
              <a16:creationId xmlns:a16="http://schemas.microsoft.com/office/drawing/2014/main" id="{1A816066-C326-4CBF-8ED0-02A3C9FF3887}"/>
            </a:ext>
          </a:extLst>
        </xdr:cNvPr>
        <xdr:cNvSpPr>
          <a:spLocks noChangeArrowheads="1"/>
        </xdr:cNvSpPr>
      </xdr:nvSpPr>
      <xdr:spPr bwMode="auto">
        <a:xfrm>
          <a:off x="4067175" y="16440150"/>
          <a:ext cx="238125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61</xdr:col>
      <xdr:colOff>95250</xdr:colOff>
      <xdr:row>96</xdr:row>
      <xdr:rowOff>9525</xdr:rowOff>
    </xdr:from>
    <xdr:to>
      <xdr:col>64</xdr:col>
      <xdr:colOff>0</xdr:colOff>
      <xdr:row>97</xdr:row>
      <xdr:rowOff>0</xdr:rowOff>
    </xdr:to>
    <xdr:sp macro="" textlink="">
      <xdr:nvSpPr>
        <xdr:cNvPr id="1234" name="Rectangle 63">
          <a:extLst>
            <a:ext uri="{FF2B5EF4-FFF2-40B4-BE49-F238E27FC236}">
              <a16:creationId xmlns:a16="http://schemas.microsoft.com/office/drawing/2014/main" id="{DE6E08E8-0ED0-4229-BD79-E81483D156FF}"/>
            </a:ext>
          </a:extLst>
        </xdr:cNvPr>
        <xdr:cNvSpPr>
          <a:spLocks noChangeArrowheads="1"/>
        </xdr:cNvSpPr>
      </xdr:nvSpPr>
      <xdr:spPr bwMode="auto">
        <a:xfrm>
          <a:off x="6486525" y="16440150"/>
          <a:ext cx="219075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47625</xdr:colOff>
      <xdr:row>99</xdr:row>
      <xdr:rowOff>19050</xdr:rowOff>
    </xdr:from>
    <xdr:to>
      <xdr:col>29</xdr:col>
      <xdr:colOff>0</xdr:colOff>
      <xdr:row>107</xdr:row>
      <xdr:rowOff>0</xdr:rowOff>
    </xdr:to>
    <xdr:sp macro="" textlink="">
      <xdr:nvSpPr>
        <xdr:cNvPr id="1235" name="Rectangle 64">
          <a:extLst>
            <a:ext uri="{FF2B5EF4-FFF2-40B4-BE49-F238E27FC236}">
              <a16:creationId xmlns:a16="http://schemas.microsoft.com/office/drawing/2014/main" id="{384D0B29-6070-4406-88B7-357D5D4BD197}"/>
            </a:ext>
          </a:extLst>
        </xdr:cNvPr>
        <xdr:cNvSpPr>
          <a:spLocks noChangeArrowheads="1"/>
        </xdr:cNvSpPr>
      </xdr:nvSpPr>
      <xdr:spPr bwMode="auto">
        <a:xfrm>
          <a:off x="2771775" y="17164050"/>
          <a:ext cx="266700" cy="9715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47625</xdr:colOff>
      <xdr:row>101</xdr:row>
      <xdr:rowOff>9525</xdr:rowOff>
    </xdr:from>
    <xdr:to>
      <xdr:col>46</xdr:col>
      <xdr:colOff>0</xdr:colOff>
      <xdr:row>103</xdr:row>
      <xdr:rowOff>0</xdr:rowOff>
    </xdr:to>
    <xdr:sp macro="" textlink="">
      <xdr:nvSpPr>
        <xdr:cNvPr id="1236" name="Rectangle 65">
          <a:extLst>
            <a:ext uri="{FF2B5EF4-FFF2-40B4-BE49-F238E27FC236}">
              <a16:creationId xmlns:a16="http://schemas.microsoft.com/office/drawing/2014/main" id="{39B341B0-3E3E-4F0C-AB89-48BBF11E0627}"/>
            </a:ext>
          </a:extLst>
        </xdr:cNvPr>
        <xdr:cNvSpPr>
          <a:spLocks noChangeArrowheads="1"/>
        </xdr:cNvSpPr>
      </xdr:nvSpPr>
      <xdr:spPr bwMode="auto">
        <a:xfrm>
          <a:off x="4552950" y="17402175"/>
          <a:ext cx="266700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105</xdr:row>
      <xdr:rowOff>9525</xdr:rowOff>
    </xdr:from>
    <xdr:to>
      <xdr:col>46</xdr:col>
      <xdr:colOff>9525</xdr:colOff>
      <xdr:row>107</xdr:row>
      <xdr:rowOff>0</xdr:rowOff>
    </xdr:to>
    <xdr:sp macro="" textlink="">
      <xdr:nvSpPr>
        <xdr:cNvPr id="1237" name="Rectangle 66">
          <a:extLst>
            <a:ext uri="{FF2B5EF4-FFF2-40B4-BE49-F238E27FC236}">
              <a16:creationId xmlns:a16="http://schemas.microsoft.com/office/drawing/2014/main" id="{CF5AAC41-68EB-4AFA-92E3-EE139E10966A}"/>
            </a:ext>
          </a:extLst>
        </xdr:cNvPr>
        <xdr:cNvSpPr>
          <a:spLocks noChangeArrowheads="1"/>
        </xdr:cNvSpPr>
      </xdr:nvSpPr>
      <xdr:spPr bwMode="auto">
        <a:xfrm>
          <a:off x="4562475" y="17897475"/>
          <a:ext cx="266700" cy="2381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28575</xdr:colOff>
      <xdr:row>105</xdr:row>
      <xdr:rowOff>9525</xdr:rowOff>
    </xdr:from>
    <xdr:to>
      <xdr:col>59</xdr:col>
      <xdr:colOff>0</xdr:colOff>
      <xdr:row>107</xdr:row>
      <xdr:rowOff>9525</xdr:rowOff>
    </xdr:to>
    <xdr:sp macro="" textlink="">
      <xdr:nvSpPr>
        <xdr:cNvPr id="1238" name="Rectangle 67">
          <a:extLst>
            <a:ext uri="{FF2B5EF4-FFF2-40B4-BE49-F238E27FC236}">
              <a16:creationId xmlns:a16="http://schemas.microsoft.com/office/drawing/2014/main" id="{75AA2FED-62C1-48AD-86A0-8C54F32081FC}"/>
            </a:ext>
          </a:extLst>
        </xdr:cNvPr>
        <xdr:cNvSpPr>
          <a:spLocks noChangeArrowheads="1"/>
        </xdr:cNvSpPr>
      </xdr:nvSpPr>
      <xdr:spPr bwMode="auto">
        <a:xfrm>
          <a:off x="5895975" y="17897475"/>
          <a:ext cx="285750" cy="2476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0</xdr:colOff>
      <xdr:row>112</xdr:row>
      <xdr:rowOff>0</xdr:rowOff>
    </xdr:from>
    <xdr:to>
      <xdr:col>67</xdr:col>
      <xdr:colOff>0</xdr:colOff>
      <xdr:row>116</xdr:row>
      <xdr:rowOff>0</xdr:rowOff>
    </xdr:to>
    <xdr:sp macro="" textlink="">
      <xdr:nvSpPr>
        <xdr:cNvPr id="1239" name="Rectangle 68">
          <a:extLst>
            <a:ext uri="{FF2B5EF4-FFF2-40B4-BE49-F238E27FC236}">
              <a16:creationId xmlns:a16="http://schemas.microsoft.com/office/drawing/2014/main" id="{FB95001D-313D-4401-BB02-9501D0B6BEE7}"/>
            </a:ext>
          </a:extLst>
        </xdr:cNvPr>
        <xdr:cNvSpPr>
          <a:spLocks noChangeArrowheads="1"/>
        </xdr:cNvSpPr>
      </xdr:nvSpPr>
      <xdr:spPr bwMode="auto">
        <a:xfrm>
          <a:off x="6810375" y="18754725"/>
          <a:ext cx="209550" cy="4953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95250</xdr:colOff>
      <xdr:row>112</xdr:row>
      <xdr:rowOff>9525</xdr:rowOff>
    </xdr:from>
    <xdr:to>
      <xdr:col>49</xdr:col>
      <xdr:colOff>0</xdr:colOff>
      <xdr:row>116</xdr:row>
      <xdr:rowOff>0</xdr:rowOff>
    </xdr:to>
    <xdr:sp macro="" textlink="">
      <xdr:nvSpPr>
        <xdr:cNvPr id="1240" name="Rectangle 69">
          <a:extLst>
            <a:ext uri="{FF2B5EF4-FFF2-40B4-BE49-F238E27FC236}">
              <a16:creationId xmlns:a16="http://schemas.microsoft.com/office/drawing/2014/main" id="{903AB7C8-6777-4EAA-83DA-9A248F225F2D}"/>
            </a:ext>
          </a:extLst>
        </xdr:cNvPr>
        <xdr:cNvSpPr>
          <a:spLocks noChangeArrowheads="1"/>
        </xdr:cNvSpPr>
      </xdr:nvSpPr>
      <xdr:spPr bwMode="auto">
        <a:xfrm>
          <a:off x="4914900" y="18764250"/>
          <a:ext cx="219075" cy="48577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112</xdr:row>
      <xdr:rowOff>9525</xdr:rowOff>
    </xdr:from>
    <xdr:to>
      <xdr:col>16</xdr:col>
      <xdr:colOff>0</xdr:colOff>
      <xdr:row>116</xdr:row>
      <xdr:rowOff>9525</xdr:rowOff>
    </xdr:to>
    <xdr:sp macro="" textlink="">
      <xdr:nvSpPr>
        <xdr:cNvPr id="1241" name="Rectangle 70">
          <a:extLst>
            <a:ext uri="{FF2B5EF4-FFF2-40B4-BE49-F238E27FC236}">
              <a16:creationId xmlns:a16="http://schemas.microsoft.com/office/drawing/2014/main" id="{B1A01985-550E-480A-BE4F-8AB574378DD7}"/>
            </a:ext>
          </a:extLst>
        </xdr:cNvPr>
        <xdr:cNvSpPr>
          <a:spLocks noChangeArrowheads="1"/>
        </xdr:cNvSpPr>
      </xdr:nvSpPr>
      <xdr:spPr bwMode="auto">
        <a:xfrm>
          <a:off x="1447800" y="18764250"/>
          <a:ext cx="228600" cy="4953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9525</xdr:colOff>
      <xdr:row>125</xdr:row>
      <xdr:rowOff>9525</xdr:rowOff>
    </xdr:from>
    <xdr:to>
      <xdr:col>25</xdr:col>
      <xdr:colOff>0</xdr:colOff>
      <xdr:row>131</xdr:row>
      <xdr:rowOff>9525</xdr:rowOff>
    </xdr:to>
    <xdr:sp macro="" textlink="">
      <xdr:nvSpPr>
        <xdr:cNvPr id="1242" name="Rectangle 71">
          <a:extLst>
            <a:ext uri="{FF2B5EF4-FFF2-40B4-BE49-F238E27FC236}">
              <a16:creationId xmlns:a16="http://schemas.microsoft.com/office/drawing/2014/main" id="{2636D770-8595-410B-A785-0CF22079A874}"/>
            </a:ext>
          </a:extLst>
        </xdr:cNvPr>
        <xdr:cNvSpPr>
          <a:spLocks noChangeArrowheads="1"/>
        </xdr:cNvSpPr>
      </xdr:nvSpPr>
      <xdr:spPr bwMode="auto">
        <a:xfrm>
          <a:off x="2419350" y="21326475"/>
          <a:ext cx="200025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66675</xdr:colOff>
      <xdr:row>131</xdr:row>
      <xdr:rowOff>9525</xdr:rowOff>
    </xdr:from>
    <xdr:to>
      <xdr:col>15</xdr:col>
      <xdr:colOff>9525</xdr:colOff>
      <xdr:row>132</xdr:row>
      <xdr:rowOff>9525</xdr:rowOff>
    </xdr:to>
    <xdr:sp macro="" textlink="">
      <xdr:nvSpPr>
        <xdr:cNvPr id="1243" name="Rectangle 72">
          <a:extLst>
            <a:ext uri="{FF2B5EF4-FFF2-40B4-BE49-F238E27FC236}">
              <a16:creationId xmlns:a16="http://schemas.microsoft.com/office/drawing/2014/main" id="{773E6AC6-3D41-4457-8C7D-513EEC2EC34F}"/>
            </a:ext>
          </a:extLst>
        </xdr:cNvPr>
        <xdr:cNvSpPr>
          <a:spLocks noChangeArrowheads="1"/>
        </xdr:cNvSpPr>
      </xdr:nvSpPr>
      <xdr:spPr bwMode="auto">
        <a:xfrm>
          <a:off x="1323975" y="23212425"/>
          <a:ext cx="257175" cy="3143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9525</xdr:colOff>
      <xdr:row>125</xdr:row>
      <xdr:rowOff>9525</xdr:rowOff>
    </xdr:from>
    <xdr:to>
      <xdr:col>45</xdr:col>
      <xdr:colOff>0</xdr:colOff>
      <xdr:row>131</xdr:row>
      <xdr:rowOff>9525</xdr:rowOff>
    </xdr:to>
    <xdr:sp macro="" textlink="">
      <xdr:nvSpPr>
        <xdr:cNvPr id="1244" name="Rectangle 73">
          <a:extLst>
            <a:ext uri="{FF2B5EF4-FFF2-40B4-BE49-F238E27FC236}">
              <a16:creationId xmlns:a16="http://schemas.microsoft.com/office/drawing/2014/main" id="{52E802BD-E7D3-4695-9F12-E3B86EFEEBDE}"/>
            </a:ext>
          </a:extLst>
        </xdr:cNvPr>
        <xdr:cNvSpPr>
          <a:spLocks noChangeArrowheads="1"/>
        </xdr:cNvSpPr>
      </xdr:nvSpPr>
      <xdr:spPr bwMode="auto">
        <a:xfrm>
          <a:off x="4514850" y="21326475"/>
          <a:ext cx="200025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9525</xdr:colOff>
      <xdr:row>125</xdr:row>
      <xdr:rowOff>9525</xdr:rowOff>
    </xdr:from>
    <xdr:to>
      <xdr:col>55</xdr:col>
      <xdr:colOff>0</xdr:colOff>
      <xdr:row>131</xdr:row>
      <xdr:rowOff>9525</xdr:rowOff>
    </xdr:to>
    <xdr:sp macro="" textlink="">
      <xdr:nvSpPr>
        <xdr:cNvPr id="1245" name="Rectangle 74">
          <a:extLst>
            <a:ext uri="{FF2B5EF4-FFF2-40B4-BE49-F238E27FC236}">
              <a16:creationId xmlns:a16="http://schemas.microsoft.com/office/drawing/2014/main" id="{A111A769-574F-495B-B653-22A7767A3A73}"/>
            </a:ext>
          </a:extLst>
        </xdr:cNvPr>
        <xdr:cNvSpPr>
          <a:spLocks noChangeArrowheads="1"/>
        </xdr:cNvSpPr>
      </xdr:nvSpPr>
      <xdr:spPr bwMode="auto">
        <a:xfrm>
          <a:off x="5562600" y="21326475"/>
          <a:ext cx="200025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63</xdr:col>
      <xdr:colOff>9525</xdr:colOff>
      <xdr:row>125</xdr:row>
      <xdr:rowOff>9525</xdr:rowOff>
    </xdr:from>
    <xdr:to>
      <xdr:col>65</xdr:col>
      <xdr:colOff>0</xdr:colOff>
      <xdr:row>131</xdr:row>
      <xdr:rowOff>9525</xdr:rowOff>
    </xdr:to>
    <xdr:sp macro="" textlink="">
      <xdr:nvSpPr>
        <xdr:cNvPr id="1246" name="Rectangle 75">
          <a:extLst>
            <a:ext uri="{FF2B5EF4-FFF2-40B4-BE49-F238E27FC236}">
              <a16:creationId xmlns:a16="http://schemas.microsoft.com/office/drawing/2014/main" id="{C7E5DD73-2ADF-4B9B-B0D8-6175D4D2ACE1}"/>
            </a:ext>
          </a:extLst>
        </xdr:cNvPr>
        <xdr:cNvSpPr>
          <a:spLocks noChangeArrowheads="1"/>
        </xdr:cNvSpPr>
      </xdr:nvSpPr>
      <xdr:spPr bwMode="auto">
        <a:xfrm>
          <a:off x="6610350" y="21326475"/>
          <a:ext cx="200025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19050</xdr:colOff>
      <xdr:row>126</xdr:row>
      <xdr:rowOff>9525</xdr:rowOff>
    </xdr:from>
    <xdr:to>
      <xdr:col>35</xdr:col>
      <xdr:colOff>0</xdr:colOff>
      <xdr:row>131</xdr:row>
      <xdr:rowOff>9525</xdr:rowOff>
    </xdr:to>
    <xdr:sp macro="" textlink="">
      <xdr:nvSpPr>
        <xdr:cNvPr id="1247" name="Rectangle 76">
          <a:extLst>
            <a:ext uri="{FF2B5EF4-FFF2-40B4-BE49-F238E27FC236}">
              <a16:creationId xmlns:a16="http://schemas.microsoft.com/office/drawing/2014/main" id="{FC119009-4C9E-480C-A029-45049446E396}"/>
            </a:ext>
          </a:extLst>
        </xdr:cNvPr>
        <xdr:cNvSpPr>
          <a:spLocks noChangeArrowheads="1"/>
        </xdr:cNvSpPr>
      </xdr:nvSpPr>
      <xdr:spPr bwMode="auto">
        <a:xfrm>
          <a:off x="3476625" y="21640800"/>
          <a:ext cx="190500" cy="1571625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73</xdr:col>
      <xdr:colOff>19050</xdr:colOff>
      <xdr:row>125</xdr:row>
      <xdr:rowOff>9525</xdr:rowOff>
    </xdr:from>
    <xdr:to>
      <xdr:col>75</xdr:col>
      <xdr:colOff>0</xdr:colOff>
      <xdr:row>131</xdr:row>
      <xdr:rowOff>9525</xdr:rowOff>
    </xdr:to>
    <xdr:sp macro="" textlink="">
      <xdr:nvSpPr>
        <xdr:cNvPr id="1248" name="Rectangle 77">
          <a:extLst>
            <a:ext uri="{FF2B5EF4-FFF2-40B4-BE49-F238E27FC236}">
              <a16:creationId xmlns:a16="http://schemas.microsoft.com/office/drawing/2014/main" id="{94C63F7D-1FB7-4AC9-B5A7-577A5BCF551F}"/>
            </a:ext>
          </a:extLst>
        </xdr:cNvPr>
        <xdr:cNvSpPr>
          <a:spLocks noChangeArrowheads="1"/>
        </xdr:cNvSpPr>
      </xdr:nvSpPr>
      <xdr:spPr bwMode="auto">
        <a:xfrm>
          <a:off x="7667625" y="21326475"/>
          <a:ext cx="190500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9525</xdr:colOff>
      <xdr:row>125</xdr:row>
      <xdr:rowOff>9525</xdr:rowOff>
    </xdr:from>
    <xdr:to>
      <xdr:col>83</xdr:col>
      <xdr:colOff>0</xdr:colOff>
      <xdr:row>131</xdr:row>
      <xdr:rowOff>9525</xdr:rowOff>
    </xdr:to>
    <xdr:sp macro="" textlink="">
      <xdr:nvSpPr>
        <xdr:cNvPr id="1249" name="Rectangle 78">
          <a:extLst>
            <a:ext uri="{FF2B5EF4-FFF2-40B4-BE49-F238E27FC236}">
              <a16:creationId xmlns:a16="http://schemas.microsoft.com/office/drawing/2014/main" id="{D133ECBC-71A1-4096-9B29-5287E17513F7}"/>
            </a:ext>
          </a:extLst>
        </xdr:cNvPr>
        <xdr:cNvSpPr>
          <a:spLocks noChangeArrowheads="1"/>
        </xdr:cNvSpPr>
      </xdr:nvSpPr>
      <xdr:spPr bwMode="auto">
        <a:xfrm>
          <a:off x="8496300" y="21326475"/>
          <a:ext cx="200025" cy="188595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85725</xdr:colOff>
      <xdr:row>135</xdr:row>
      <xdr:rowOff>9525</xdr:rowOff>
    </xdr:from>
    <xdr:to>
      <xdr:col>17</xdr:col>
      <xdr:colOff>0</xdr:colOff>
      <xdr:row>136</xdr:row>
      <xdr:rowOff>0</xdr:rowOff>
    </xdr:to>
    <xdr:sp macro="" textlink="">
      <xdr:nvSpPr>
        <xdr:cNvPr id="1250" name="Rectangle 79">
          <a:extLst>
            <a:ext uri="{FF2B5EF4-FFF2-40B4-BE49-F238E27FC236}">
              <a16:creationId xmlns:a16="http://schemas.microsoft.com/office/drawing/2014/main" id="{D65C5D08-91AA-4838-930B-DAA015D87916}"/>
            </a:ext>
          </a:extLst>
        </xdr:cNvPr>
        <xdr:cNvSpPr>
          <a:spLocks noChangeArrowheads="1"/>
        </xdr:cNvSpPr>
      </xdr:nvSpPr>
      <xdr:spPr bwMode="auto">
        <a:xfrm>
          <a:off x="1552575" y="24584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85725</xdr:colOff>
      <xdr:row>137</xdr:row>
      <xdr:rowOff>9525</xdr:rowOff>
    </xdr:from>
    <xdr:to>
      <xdr:col>17</xdr:col>
      <xdr:colOff>0</xdr:colOff>
      <xdr:row>138</xdr:row>
      <xdr:rowOff>0</xdr:rowOff>
    </xdr:to>
    <xdr:sp macro="" textlink="">
      <xdr:nvSpPr>
        <xdr:cNvPr id="1251" name="Rectangle 81">
          <a:extLst>
            <a:ext uri="{FF2B5EF4-FFF2-40B4-BE49-F238E27FC236}">
              <a16:creationId xmlns:a16="http://schemas.microsoft.com/office/drawing/2014/main" id="{460ABB48-83EC-4B9B-A11F-31830D036256}"/>
            </a:ext>
          </a:extLst>
        </xdr:cNvPr>
        <xdr:cNvSpPr>
          <a:spLocks noChangeArrowheads="1"/>
        </xdr:cNvSpPr>
      </xdr:nvSpPr>
      <xdr:spPr bwMode="auto">
        <a:xfrm>
          <a:off x="1552575" y="25346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85725</xdr:colOff>
      <xdr:row>137</xdr:row>
      <xdr:rowOff>9525</xdr:rowOff>
    </xdr:from>
    <xdr:to>
      <xdr:col>34</xdr:col>
      <xdr:colOff>0</xdr:colOff>
      <xdr:row>138</xdr:row>
      <xdr:rowOff>0</xdr:rowOff>
    </xdr:to>
    <xdr:sp macro="" textlink="">
      <xdr:nvSpPr>
        <xdr:cNvPr id="1252" name="Rectangle 82">
          <a:extLst>
            <a:ext uri="{FF2B5EF4-FFF2-40B4-BE49-F238E27FC236}">
              <a16:creationId xmlns:a16="http://schemas.microsoft.com/office/drawing/2014/main" id="{534626AF-E16F-44A0-A3FD-F04173156CD5}"/>
            </a:ext>
          </a:extLst>
        </xdr:cNvPr>
        <xdr:cNvSpPr>
          <a:spLocks noChangeArrowheads="1"/>
        </xdr:cNvSpPr>
      </xdr:nvSpPr>
      <xdr:spPr bwMode="auto">
        <a:xfrm>
          <a:off x="3333750" y="25346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85725</xdr:colOff>
      <xdr:row>135</xdr:row>
      <xdr:rowOff>9525</xdr:rowOff>
    </xdr:from>
    <xdr:to>
      <xdr:col>34</xdr:col>
      <xdr:colOff>0</xdr:colOff>
      <xdr:row>136</xdr:row>
      <xdr:rowOff>0</xdr:rowOff>
    </xdr:to>
    <xdr:sp macro="" textlink="">
      <xdr:nvSpPr>
        <xdr:cNvPr id="1253" name="Rectangle 83">
          <a:extLst>
            <a:ext uri="{FF2B5EF4-FFF2-40B4-BE49-F238E27FC236}">
              <a16:creationId xmlns:a16="http://schemas.microsoft.com/office/drawing/2014/main" id="{594A18BB-9A2B-4DFD-9714-29527E46B029}"/>
            </a:ext>
          </a:extLst>
        </xdr:cNvPr>
        <xdr:cNvSpPr>
          <a:spLocks noChangeArrowheads="1"/>
        </xdr:cNvSpPr>
      </xdr:nvSpPr>
      <xdr:spPr bwMode="auto">
        <a:xfrm>
          <a:off x="3333750" y="24584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85725</xdr:colOff>
      <xdr:row>135</xdr:row>
      <xdr:rowOff>9525</xdr:rowOff>
    </xdr:from>
    <xdr:to>
      <xdr:col>51</xdr:col>
      <xdr:colOff>0</xdr:colOff>
      <xdr:row>136</xdr:row>
      <xdr:rowOff>0</xdr:rowOff>
    </xdr:to>
    <xdr:sp macro="" textlink="">
      <xdr:nvSpPr>
        <xdr:cNvPr id="1254" name="Rectangle 84">
          <a:extLst>
            <a:ext uri="{FF2B5EF4-FFF2-40B4-BE49-F238E27FC236}">
              <a16:creationId xmlns:a16="http://schemas.microsoft.com/office/drawing/2014/main" id="{C1D9BA45-DB5E-461E-AFEB-CC8D6A9A06E8}"/>
            </a:ext>
          </a:extLst>
        </xdr:cNvPr>
        <xdr:cNvSpPr>
          <a:spLocks noChangeArrowheads="1"/>
        </xdr:cNvSpPr>
      </xdr:nvSpPr>
      <xdr:spPr bwMode="auto">
        <a:xfrm>
          <a:off x="5114925" y="24584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85725</xdr:colOff>
      <xdr:row>137</xdr:row>
      <xdr:rowOff>9525</xdr:rowOff>
    </xdr:from>
    <xdr:to>
      <xdr:col>51</xdr:col>
      <xdr:colOff>0</xdr:colOff>
      <xdr:row>138</xdr:row>
      <xdr:rowOff>0</xdr:rowOff>
    </xdr:to>
    <xdr:sp macro="" textlink="">
      <xdr:nvSpPr>
        <xdr:cNvPr id="1255" name="Rectangle 85">
          <a:extLst>
            <a:ext uri="{FF2B5EF4-FFF2-40B4-BE49-F238E27FC236}">
              <a16:creationId xmlns:a16="http://schemas.microsoft.com/office/drawing/2014/main" id="{5B4445AB-D4DC-4D8C-B90C-2ACA0C74518D}"/>
            </a:ext>
          </a:extLst>
        </xdr:cNvPr>
        <xdr:cNvSpPr>
          <a:spLocks noChangeArrowheads="1"/>
        </xdr:cNvSpPr>
      </xdr:nvSpPr>
      <xdr:spPr bwMode="auto">
        <a:xfrm>
          <a:off x="5114925" y="25346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65</xdr:col>
      <xdr:colOff>85725</xdr:colOff>
      <xdr:row>135</xdr:row>
      <xdr:rowOff>9525</xdr:rowOff>
    </xdr:from>
    <xdr:to>
      <xdr:col>68</xdr:col>
      <xdr:colOff>0</xdr:colOff>
      <xdr:row>136</xdr:row>
      <xdr:rowOff>0</xdr:rowOff>
    </xdr:to>
    <xdr:sp macro="" textlink="">
      <xdr:nvSpPr>
        <xdr:cNvPr id="1256" name="Rectangle 86">
          <a:extLst>
            <a:ext uri="{FF2B5EF4-FFF2-40B4-BE49-F238E27FC236}">
              <a16:creationId xmlns:a16="http://schemas.microsoft.com/office/drawing/2014/main" id="{B3304981-35AA-41E8-A4AF-151EF90F384F}"/>
            </a:ext>
          </a:extLst>
        </xdr:cNvPr>
        <xdr:cNvSpPr>
          <a:spLocks noChangeArrowheads="1"/>
        </xdr:cNvSpPr>
      </xdr:nvSpPr>
      <xdr:spPr bwMode="auto">
        <a:xfrm>
          <a:off x="6896100" y="24584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76200</xdr:colOff>
      <xdr:row>137</xdr:row>
      <xdr:rowOff>9525</xdr:rowOff>
    </xdr:from>
    <xdr:to>
      <xdr:col>83</xdr:col>
      <xdr:colOff>95250</xdr:colOff>
      <xdr:row>138</xdr:row>
      <xdr:rowOff>0</xdr:rowOff>
    </xdr:to>
    <xdr:sp macro="" textlink="">
      <xdr:nvSpPr>
        <xdr:cNvPr id="1257" name="Rectangle 87">
          <a:extLst>
            <a:ext uri="{FF2B5EF4-FFF2-40B4-BE49-F238E27FC236}">
              <a16:creationId xmlns:a16="http://schemas.microsoft.com/office/drawing/2014/main" id="{7B3E3BC3-A61B-41B3-A2FC-02331601A6FF}"/>
            </a:ext>
          </a:extLst>
        </xdr:cNvPr>
        <xdr:cNvSpPr>
          <a:spLocks noChangeArrowheads="1"/>
        </xdr:cNvSpPr>
      </xdr:nvSpPr>
      <xdr:spPr bwMode="auto">
        <a:xfrm>
          <a:off x="8562975" y="25346025"/>
          <a:ext cx="228600" cy="228600"/>
        </a:xfrm>
        <a:prstGeom prst="rect">
          <a:avLst/>
        </a:prstGeom>
        <a:solidFill>
          <a:srgbClr val="C0C0C0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100</xdr:row>
      <xdr:rowOff>95250</xdr:rowOff>
    </xdr:from>
    <xdr:to>
      <xdr:col>47</xdr:col>
      <xdr:colOff>0</xdr:colOff>
      <xdr:row>102</xdr:row>
      <xdr:rowOff>9525</xdr:rowOff>
    </xdr:to>
    <xdr:sp macro="" textlink="">
      <xdr:nvSpPr>
        <xdr:cNvPr id="1112" name="Rectangle 88">
          <a:extLst>
            <a:ext uri="{FF2B5EF4-FFF2-40B4-BE49-F238E27FC236}">
              <a16:creationId xmlns:a16="http://schemas.microsoft.com/office/drawing/2014/main" id="{CD578CE0-DCE4-47EE-B600-FDD9AD9036FA}"/>
            </a:ext>
          </a:extLst>
        </xdr:cNvPr>
        <xdr:cNvSpPr>
          <a:spLocks noChangeArrowheads="1"/>
        </xdr:cNvSpPr>
      </xdr:nvSpPr>
      <xdr:spPr bwMode="auto">
        <a:xfrm>
          <a:off x="4610100" y="17364075"/>
          <a:ext cx="314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27432" rIns="0" bIns="0" anchor="t" upright="1"/>
        <a:lstStyle/>
        <a:p>
          <a:pPr algn="l" rtl="0">
            <a:defRPr sz="1000"/>
          </a:pPr>
          <a:r>
            <a:rPr lang="el-GR" sz="700" b="0" i="0" strike="noStrike">
              <a:solidFill>
                <a:srgbClr val="000000"/>
              </a:solidFill>
              <a:latin typeface="Arial Narrow"/>
            </a:rPr>
            <a:t>Χ 100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ulogiannis\Local%20Settings\Temporary%20Internet%20Files\Content.Outlook\I89SO5YL\f2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Sheet"/>
      <sheetName val="WELCOME"/>
      <sheetName val="KARPODINIS software"/>
      <sheetName val="f2"/>
    </sheetNames>
    <definedNames>
      <definedName name="DeleteMenu"/>
      <definedName name="Module1.ZOOMPLUS"/>
      <definedName name="ShowFaceID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8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8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6"/>
  <dimension ref="A1:IU77"/>
  <sheetViews>
    <sheetView workbookViewId="0">
      <selection activeCell="B4" sqref="B4"/>
    </sheetView>
  </sheetViews>
  <sheetFormatPr defaultRowHeight="12.75" x14ac:dyDescent="0.2"/>
  <cols>
    <col min="1" max="1" width="16.7109375" style="14" customWidth="1"/>
    <col min="2" max="2" width="62.42578125" style="15" customWidth="1"/>
    <col min="3" max="3" width="20.42578125" style="15" bestFit="1" customWidth="1"/>
    <col min="4" max="4" width="7.42578125" style="15" bestFit="1" customWidth="1"/>
    <col min="5" max="5" width="18.42578125" style="14" bestFit="1" customWidth="1"/>
    <col min="6" max="6" width="4" style="14" customWidth="1"/>
    <col min="7" max="7" width="6.85546875" style="15" bestFit="1" customWidth="1"/>
    <col min="8" max="16384" width="9.140625" style="15"/>
  </cols>
  <sheetData>
    <row r="1" spans="1:255" s="11" customFormat="1" ht="84" customHeight="1" x14ac:dyDescent="0.2">
      <c r="A1" s="10" t="s">
        <v>236</v>
      </c>
      <c r="B1" s="10" t="s">
        <v>237</v>
      </c>
      <c r="C1" s="10" t="s">
        <v>238</v>
      </c>
      <c r="D1" s="10" t="s">
        <v>239</v>
      </c>
      <c r="E1" s="10" t="s">
        <v>240</v>
      </c>
      <c r="IU1" s="11">
        <v>1</v>
      </c>
    </row>
    <row r="2" spans="1:255" x14ac:dyDescent="0.2">
      <c r="A2" s="12">
        <v>1</v>
      </c>
      <c r="B2" s="13" t="s">
        <v>241</v>
      </c>
      <c r="C2" s="12">
        <v>11</v>
      </c>
      <c r="D2" s="13"/>
      <c r="E2" s="12"/>
    </row>
    <row r="3" spans="1:255" x14ac:dyDescent="0.2">
      <c r="A3" s="12">
        <v>2</v>
      </c>
      <c r="B3" s="13" t="s">
        <v>242</v>
      </c>
      <c r="C3" s="12" t="s">
        <v>243</v>
      </c>
      <c r="D3" s="13"/>
      <c r="E3" s="12">
        <v>351</v>
      </c>
    </row>
    <row r="4" spans="1:255" x14ac:dyDescent="0.2">
      <c r="A4" s="12">
        <v>2</v>
      </c>
      <c r="B4" s="13" t="s">
        <v>245</v>
      </c>
      <c r="C4" s="12" t="s">
        <v>244</v>
      </c>
      <c r="D4" s="13" t="b">
        <v>1</v>
      </c>
      <c r="E4" s="12">
        <v>461</v>
      </c>
    </row>
    <row r="5" spans="1:255" x14ac:dyDescent="0.2">
      <c r="A5" s="12"/>
      <c r="B5" s="13"/>
      <c r="C5" s="12"/>
      <c r="D5" s="13"/>
      <c r="E5" s="12"/>
    </row>
    <row r="6" spans="1:255" x14ac:dyDescent="0.2">
      <c r="B6" s="13"/>
      <c r="C6" s="12"/>
    </row>
    <row r="7" spans="1:255" x14ac:dyDescent="0.2">
      <c r="B7" s="13"/>
      <c r="C7" s="12"/>
    </row>
    <row r="8" spans="1:255" x14ac:dyDescent="0.2">
      <c r="B8" s="13"/>
      <c r="C8" s="12"/>
    </row>
    <row r="9" spans="1:255" x14ac:dyDescent="0.2">
      <c r="B9" s="13"/>
      <c r="C9" s="12"/>
    </row>
    <row r="10" spans="1:255" x14ac:dyDescent="0.2">
      <c r="B10" s="13"/>
      <c r="C10" s="12"/>
    </row>
    <row r="11" spans="1:255" x14ac:dyDescent="0.2">
      <c r="B11" s="13"/>
      <c r="C11" s="12"/>
    </row>
    <row r="12" spans="1:255" x14ac:dyDescent="0.2">
      <c r="B12" s="13"/>
      <c r="C12" s="12"/>
    </row>
    <row r="13" spans="1:255" x14ac:dyDescent="0.2">
      <c r="B13" s="13"/>
      <c r="C13" s="12"/>
    </row>
    <row r="14" spans="1:255" x14ac:dyDescent="0.2">
      <c r="B14" s="13"/>
      <c r="C14" s="12"/>
    </row>
    <row r="15" spans="1:255" x14ac:dyDescent="0.2">
      <c r="B15" s="13"/>
      <c r="C15" s="12"/>
    </row>
    <row r="16" spans="1:255" x14ac:dyDescent="0.2">
      <c r="B16" s="13"/>
      <c r="C16" s="12"/>
    </row>
    <row r="17" spans="2:3" x14ac:dyDescent="0.2">
      <c r="B17" s="13"/>
      <c r="C17" s="12"/>
    </row>
    <row r="18" spans="2:3" x14ac:dyDescent="0.2">
      <c r="B18" s="13"/>
      <c r="C18" s="12"/>
    </row>
    <row r="19" spans="2:3" x14ac:dyDescent="0.2">
      <c r="B19" s="13"/>
      <c r="C19" s="12"/>
    </row>
    <row r="20" spans="2:3" x14ac:dyDescent="0.2">
      <c r="B20" s="13"/>
      <c r="C20" s="14"/>
    </row>
    <row r="21" spans="2:3" x14ac:dyDescent="0.2">
      <c r="B21" s="13"/>
      <c r="C21" s="14"/>
    </row>
    <row r="22" spans="2:3" x14ac:dyDescent="0.2">
      <c r="B22" s="13"/>
      <c r="C22" s="14"/>
    </row>
    <row r="23" spans="2:3" x14ac:dyDescent="0.2">
      <c r="B23" s="13"/>
      <c r="C23" s="14"/>
    </row>
    <row r="24" spans="2:3" x14ac:dyDescent="0.2">
      <c r="B24" s="13"/>
      <c r="C24" s="12"/>
    </row>
    <row r="25" spans="2:3" x14ac:dyDescent="0.2">
      <c r="B25" s="13"/>
      <c r="C25" s="12"/>
    </row>
    <row r="26" spans="2:3" x14ac:dyDescent="0.2">
      <c r="B26" s="13"/>
      <c r="C26" s="12"/>
    </row>
    <row r="27" spans="2:3" x14ac:dyDescent="0.2">
      <c r="B27" s="13"/>
      <c r="C27" s="14"/>
    </row>
    <row r="28" spans="2:3" x14ac:dyDescent="0.2">
      <c r="B28" s="13"/>
      <c r="C28" s="14"/>
    </row>
    <row r="29" spans="2:3" x14ac:dyDescent="0.2">
      <c r="B29" s="13"/>
      <c r="C29" s="14"/>
    </row>
    <row r="30" spans="2:3" x14ac:dyDescent="0.2">
      <c r="B30" s="13"/>
      <c r="C30" s="14"/>
    </row>
    <row r="31" spans="2:3" x14ac:dyDescent="0.2">
      <c r="B31" s="13"/>
      <c r="C31" s="14"/>
    </row>
    <row r="32" spans="2:3" x14ac:dyDescent="0.2">
      <c r="B32" s="13"/>
      <c r="C32" s="12"/>
    </row>
    <row r="33" spans="2:3" x14ac:dyDescent="0.2">
      <c r="B33" s="13"/>
      <c r="C33" s="12"/>
    </row>
    <row r="34" spans="2:3" x14ac:dyDescent="0.2">
      <c r="B34" s="13"/>
      <c r="C34" s="12"/>
    </row>
    <row r="35" spans="2:3" x14ac:dyDescent="0.2">
      <c r="B35" s="13"/>
      <c r="C35" s="12"/>
    </row>
    <row r="36" spans="2:3" x14ac:dyDescent="0.2">
      <c r="B36" s="13"/>
      <c r="C36" s="14"/>
    </row>
    <row r="37" spans="2:3" x14ac:dyDescent="0.2">
      <c r="B37" s="13"/>
      <c r="C37" s="14"/>
    </row>
    <row r="38" spans="2:3" x14ac:dyDescent="0.2">
      <c r="B38" s="13"/>
      <c r="C38" s="12"/>
    </row>
    <row r="39" spans="2:3" x14ac:dyDescent="0.2">
      <c r="B39" s="13"/>
      <c r="C39" s="14"/>
    </row>
    <row r="40" spans="2:3" x14ac:dyDescent="0.2">
      <c r="B40" s="13"/>
      <c r="C40" s="14"/>
    </row>
    <row r="41" spans="2:3" x14ac:dyDescent="0.2">
      <c r="B41" s="13"/>
      <c r="C41" s="14"/>
    </row>
    <row r="42" spans="2:3" x14ac:dyDescent="0.2">
      <c r="B42" s="13"/>
      <c r="C42" s="14"/>
    </row>
    <row r="43" spans="2:3" x14ac:dyDescent="0.2">
      <c r="B43" s="13"/>
      <c r="C43" s="14"/>
    </row>
    <row r="44" spans="2:3" x14ac:dyDescent="0.2">
      <c r="B44" s="13"/>
      <c r="C44" s="14"/>
    </row>
    <row r="45" spans="2:3" x14ac:dyDescent="0.2">
      <c r="B45" s="13"/>
      <c r="C45" s="14"/>
    </row>
    <row r="46" spans="2:3" x14ac:dyDescent="0.2">
      <c r="B46" s="13"/>
      <c r="C46" s="14"/>
    </row>
    <row r="47" spans="2:3" x14ac:dyDescent="0.2">
      <c r="B47" s="13"/>
      <c r="C47" s="14"/>
    </row>
    <row r="48" spans="2:3" x14ac:dyDescent="0.2">
      <c r="B48" s="13"/>
      <c r="C48" s="14"/>
    </row>
    <row r="49" spans="1:3" x14ac:dyDescent="0.2">
      <c r="B49" s="13"/>
      <c r="C49" s="14"/>
    </row>
    <row r="50" spans="1:3" x14ac:dyDescent="0.2">
      <c r="B50" s="13"/>
      <c r="C50" s="14"/>
    </row>
    <row r="51" spans="1:3" x14ac:dyDescent="0.2">
      <c r="A51" s="12"/>
      <c r="B51" s="13"/>
      <c r="C51" s="12"/>
    </row>
    <row r="52" spans="1:3" x14ac:dyDescent="0.2">
      <c r="A52" s="12"/>
      <c r="B52" s="13"/>
      <c r="C52" s="12"/>
    </row>
    <row r="53" spans="1:3" x14ac:dyDescent="0.2">
      <c r="A53" s="12"/>
      <c r="B53" s="13"/>
      <c r="C53" s="12"/>
    </row>
    <row r="54" spans="1:3" x14ac:dyDescent="0.2">
      <c r="A54" s="12"/>
      <c r="B54" s="13"/>
      <c r="C54" s="12"/>
    </row>
    <row r="55" spans="1:3" x14ac:dyDescent="0.2">
      <c r="A55" s="12"/>
      <c r="B55" s="13"/>
      <c r="C55" s="12"/>
    </row>
    <row r="56" spans="1:3" x14ac:dyDescent="0.2">
      <c r="A56" s="12"/>
      <c r="B56" s="13"/>
      <c r="C56" s="12"/>
    </row>
    <row r="57" spans="1:3" x14ac:dyDescent="0.2">
      <c r="A57" s="12"/>
      <c r="B57" s="13"/>
      <c r="C57" s="12"/>
    </row>
    <row r="58" spans="1:3" x14ac:dyDescent="0.2">
      <c r="A58" s="12"/>
      <c r="B58" s="13"/>
      <c r="C58" s="12"/>
    </row>
    <row r="59" spans="1:3" x14ac:dyDescent="0.2">
      <c r="A59" s="12"/>
      <c r="B59" s="13"/>
      <c r="C59" s="12"/>
    </row>
    <row r="60" spans="1:3" x14ac:dyDescent="0.2">
      <c r="A60" s="12"/>
      <c r="B60" s="13"/>
      <c r="C60" s="12"/>
    </row>
    <row r="61" spans="1:3" x14ac:dyDescent="0.2">
      <c r="A61" s="12"/>
      <c r="B61" s="13"/>
      <c r="C61" s="12"/>
    </row>
    <row r="62" spans="1:3" x14ac:dyDescent="0.2">
      <c r="A62" s="12"/>
      <c r="B62" s="13"/>
      <c r="C62" s="12"/>
    </row>
    <row r="63" spans="1:3" x14ac:dyDescent="0.2">
      <c r="A63" s="12"/>
      <c r="B63" s="13"/>
      <c r="C63" s="12"/>
    </row>
    <row r="64" spans="1:3" x14ac:dyDescent="0.2">
      <c r="A64" s="12"/>
      <c r="B64" s="13"/>
      <c r="C64" s="12"/>
    </row>
    <row r="65" spans="1:3" x14ac:dyDescent="0.2">
      <c r="A65" s="12"/>
      <c r="B65" s="13"/>
      <c r="C65" s="12"/>
    </row>
    <row r="66" spans="1:3" x14ac:dyDescent="0.2">
      <c r="A66" s="12"/>
      <c r="B66" s="13"/>
      <c r="C66" s="12"/>
    </row>
    <row r="67" spans="1:3" x14ac:dyDescent="0.2">
      <c r="A67" s="12"/>
      <c r="B67" s="13"/>
      <c r="C67" s="12"/>
    </row>
    <row r="68" spans="1:3" x14ac:dyDescent="0.2">
      <c r="A68" s="12"/>
      <c r="B68" s="13"/>
      <c r="C68" s="12"/>
    </row>
    <row r="69" spans="1:3" x14ac:dyDescent="0.2">
      <c r="A69" s="12"/>
      <c r="B69" s="13"/>
      <c r="C69" s="12"/>
    </row>
    <row r="70" spans="1:3" x14ac:dyDescent="0.2">
      <c r="A70" s="12"/>
      <c r="B70" s="13"/>
      <c r="C70" s="12"/>
    </row>
    <row r="71" spans="1:3" x14ac:dyDescent="0.2">
      <c r="A71" s="12"/>
      <c r="B71" s="13"/>
      <c r="C71" s="12"/>
    </row>
    <row r="72" spans="1:3" x14ac:dyDescent="0.2">
      <c r="A72" s="12"/>
      <c r="B72" s="13"/>
      <c r="C72" s="12"/>
    </row>
    <row r="73" spans="1:3" x14ac:dyDescent="0.2">
      <c r="A73" s="12"/>
      <c r="B73" s="13"/>
      <c r="C73" s="12"/>
    </row>
    <row r="74" spans="1:3" x14ac:dyDescent="0.2">
      <c r="B74" s="13"/>
      <c r="C74" s="14"/>
    </row>
    <row r="75" spans="1:3" x14ac:dyDescent="0.2">
      <c r="A75" s="12"/>
      <c r="B75" s="13"/>
      <c r="C75" s="12"/>
    </row>
    <row r="76" spans="1:3" x14ac:dyDescent="0.2">
      <c r="A76" s="12"/>
      <c r="B76" s="13"/>
      <c r="C76" s="12"/>
    </row>
    <row r="77" spans="1:3" x14ac:dyDescent="0.2">
      <c r="B77" s="13"/>
      <c r="C77" s="14"/>
    </row>
  </sheetData>
  <sheetProtection password="CC1F" sheet="1" objects="1" scenarios="1"/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Module1.ZOOMPLUS">
                <anchor>
                  <from>
                    <xdr:col>1</xdr:col>
                    <xdr:colOff>19050</xdr:colOff>
                    <xdr:row>0</xdr:row>
                    <xdr:rowOff>19050</xdr:rowOff>
                  </from>
                  <to>
                    <xdr:col>1</xdr:col>
                    <xdr:colOff>1333500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DeleteMenu">
                <anchor>
                  <from>
                    <xdr:col>1</xdr:col>
                    <xdr:colOff>1343025</xdr:colOff>
                    <xdr:row>0</xdr:row>
                    <xdr:rowOff>19050</xdr:rowOff>
                  </from>
                  <to>
                    <xdr:col>1</xdr:col>
                    <xdr:colOff>2647950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Button 8">
              <controlPr defaultSize="0" print="0" autoFill="0" autoPict="0" macro="[1]!ShowFaceIDs">
                <anchor moveWithCells="1" sizeWithCells="1">
                  <from>
                    <xdr:col>1</xdr:col>
                    <xdr:colOff>2657475</xdr:colOff>
                    <xdr:row>0</xdr:row>
                    <xdr:rowOff>19050</xdr:rowOff>
                  </from>
                  <to>
                    <xdr:col>1</xdr:col>
                    <xdr:colOff>3962400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showGridLines="0" showRowColHeaders="0" showZeros="0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P2019"/>
  <sheetViews>
    <sheetView showGridLines="0" showRowColHeaders="0" showZeros="0" tabSelected="1" zoomScaleNormal="100" workbookViewId="0">
      <selection activeCell="BA46" sqref="BA46:BM46"/>
    </sheetView>
  </sheetViews>
  <sheetFormatPr defaultColWidth="1.5703125" defaultRowHeight="12.75" x14ac:dyDescent="0.2"/>
  <cols>
    <col min="1" max="16384" width="1.5703125" style="1"/>
  </cols>
  <sheetData>
    <row r="1" spans="1:84" ht="18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18" t="s">
        <v>79</v>
      </c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9"/>
      <c r="AZ1" s="518" t="s">
        <v>74</v>
      </c>
      <c r="BA1" s="519"/>
      <c r="BB1" s="519"/>
      <c r="BC1" s="519"/>
      <c r="BD1" s="519"/>
      <c r="BE1" s="519"/>
      <c r="BF1" s="519"/>
      <c r="BG1" s="519"/>
      <c r="BH1" s="519"/>
      <c r="BI1" s="519"/>
      <c r="BJ1" s="519"/>
      <c r="BK1" s="519"/>
      <c r="BL1" s="520"/>
      <c r="BM1" s="186" t="s">
        <v>67</v>
      </c>
      <c r="BN1" s="187"/>
      <c r="BO1" s="188"/>
      <c r="BP1" s="517"/>
      <c r="BQ1" s="181"/>
      <c r="BR1" s="181"/>
      <c r="BS1" s="181"/>
      <c r="BT1" s="181"/>
      <c r="BU1" s="181"/>
      <c r="BV1" s="181"/>
      <c r="BW1" s="181"/>
      <c r="BX1" s="21"/>
      <c r="BY1" s="22"/>
      <c r="BZ1" s="22"/>
      <c r="CA1" s="22"/>
      <c r="CB1" s="22"/>
      <c r="CC1" s="22"/>
      <c r="CD1" s="22"/>
      <c r="CE1" s="22"/>
      <c r="CF1" s="23"/>
    </row>
    <row r="2" spans="1:84" ht="2.2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121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3"/>
      <c r="BM2" s="442"/>
      <c r="BN2" s="443"/>
      <c r="BO2" s="444"/>
      <c r="BP2" s="30"/>
      <c r="BQ2" s="31"/>
      <c r="BR2" s="32"/>
      <c r="BS2" s="33"/>
      <c r="BT2" s="32"/>
      <c r="BU2" s="33"/>
      <c r="BV2" s="34"/>
      <c r="BW2" s="31"/>
      <c r="BX2" s="25"/>
      <c r="BY2" s="25"/>
      <c r="BZ2" s="25"/>
      <c r="CA2" s="25"/>
      <c r="CB2" s="25"/>
      <c r="CC2" s="25"/>
      <c r="CD2" s="25"/>
      <c r="CE2" s="25"/>
      <c r="CF2" s="35"/>
    </row>
    <row r="3" spans="1:84" ht="18" customHeight="1" x14ac:dyDescent="0.2">
      <c r="A3" s="24"/>
      <c r="B3" s="25"/>
      <c r="C3" s="25"/>
      <c r="D3" s="25"/>
      <c r="E3" s="25"/>
      <c r="F3" s="25"/>
      <c r="G3" s="25"/>
      <c r="H3" s="25"/>
      <c r="I3" s="119" t="s">
        <v>80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521" t="s">
        <v>73</v>
      </c>
      <c r="BA3" s="522"/>
      <c r="BB3" s="522"/>
      <c r="BC3" s="522"/>
      <c r="BD3" s="522"/>
      <c r="BE3" s="522"/>
      <c r="BF3" s="522"/>
      <c r="BG3" s="522"/>
      <c r="BH3" s="522"/>
      <c r="BI3" s="522"/>
      <c r="BJ3" s="522"/>
      <c r="BK3" s="522"/>
      <c r="BL3" s="523"/>
      <c r="BM3" s="186" t="s">
        <v>66</v>
      </c>
      <c r="BN3" s="187"/>
      <c r="BO3" s="188"/>
      <c r="BP3" s="487"/>
      <c r="BQ3" s="486"/>
      <c r="BR3" s="486"/>
      <c r="BS3" s="486"/>
      <c r="BT3" s="510"/>
      <c r="BU3" s="486"/>
      <c r="BV3" s="486"/>
      <c r="BW3" s="488"/>
      <c r="BX3" s="486"/>
      <c r="BY3" s="486"/>
      <c r="BZ3" s="486"/>
      <c r="CA3" s="489"/>
      <c r="CB3" s="511"/>
      <c r="CC3" s="486"/>
      <c r="CD3" s="486"/>
      <c r="CE3" s="489"/>
      <c r="CF3" s="145" t="s">
        <v>62</v>
      </c>
    </row>
    <row r="4" spans="1:84" ht="2.25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6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8"/>
      <c r="BM4" s="189"/>
      <c r="BN4" s="190"/>
      <c r="BO4" s="191"/>
      <c r="BP4" s="37"/>
      <c r="BQ4" s="31"/>
      <c r="BR4" s="34"/>
      <c r="BS4" s="34"/>
      <c r="BT4" s="38"/>
      <c r="BU4" s="31"/>
      <c r="BV4" s="34"/>
      <c r="BW4" s="39"/>
      <c r="BX4" s="34"/>
      <c r="BY4" s="31"/>
      <c r="BZ4" s="34"/>
      <c r="CA4" s="31"/>
      <c r="CB4" s="40"/>
      <c r="CC4" s="31"/>
      <c r="CD4" s="34"/>
      <c r="CE4" s="31"/>
      <c r="CF4" s="126"/>
    </row>
    <row r="5" spans="1:84" ht="18" customHeight="1" x14ac:dyDescent="0.2">
      <c r="A5" s="24"/>
      <c r="B5" s="25"/>
      <c r="C5" s="25"/>
      <c r="D5" s="25"/>
      <c r="E5" s="25"/>
      <c r="F5" s="25"/>
      <c r="G5" s="25"/>
      <c r="H5" s="25"/>
      <c r="I5" s="185" t="s">
        <v>81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25"/>
      <c r="AW5" s="25"/>
      <c r="AX5" s="25"/>
      <c r="AY5" s="25"/>
      <c r="AZ5" s="521" t="s">
        <v>71</v>
      </c>
      <c r="BA5" s="522"/>
      <c r="BB5" s="522"/>
      <c r="BC5" s="522"/>
      <c r="BD5" s="522"/>
      <c r="BE5" s="522"/>
      <c r="BF5" s="522"/>
      <c r="BG5" s="522"/>
      <c r="BH5" s="522"/>
      <c r="BI5" s="522"/>
      <c r="BJ5" s="522"/>
      <c r="BK5" s="522"/>
      <c r="BL5" s="522"/>
      <c r="BM5" s="522"/>
      <c r="BN5" s="522"/>
      <c r="BO5" s="522"/>
      <c r="BP5" s="523"/>
      <c r="BQ5" s="186" t="s">
        <v>61</v>
      </c>
      <c r="BR5" s="187"/>
      <c r="BS5" s="188"/>
      <c r="BT5" s="487"/>
      <c r="BU5" s="486"/>
      <c r="BV5" s="486"/>
      <c r="BW5" s="488"/>
      <c r="BX5" s="486"/>
      <c r="BY5" s="486"/>
      <c r="BZ5" s="486"/>
      <c r="CA5" s="488"/>
      <c r="CB5" s="486"/>
      <c r="CC5" s="486"/>
      <c r="CD5" s="486"/>
      <c r="CE5" s="489"/>
      <c r="CF5" s="145" t="s">
        <v>62</v>
      </c>
    </row>
    <row r="6" spans="1:84" ht="2.2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524"/>
      <c r="BA6" s="525"/>
      <c r="BB6" s="525"/>
      <c r="BC6" s="525"/>
      <c r="BD6" s="525"/>
      <c r="BE6" s="525"/>
      <c r="BF6" s="525"/>
      <c r="BG6" s="525"/>
      <c r="BH6" s="525"/>
      <c r="BI6" s="525"/>
      <c r="BJ6" s="525"/>
      <c r="BK6" s="525"/>
      <c r="BL6" s="525"/>
      <c r="BM6" s="525"/>
      <c r="BN6" s="525"/>
      <c r="BO6" s="525"/>
      <c r="BP6" s="526"/>
      <c r="BQ6" s="442"/>
      <c r="BR6" s="443"/>
      <c r="BS6" s="444"/>
      <c r="BT6" s="30"/>
      <c r="BU6" s="31"/>
      <c r="BV6" s="34"/>
      <c r="BW6" s="39"/>
      <c r="BX6" s="34"/>
      <c r="BY6" s="31"/>
      <c r="BZ6" s="34"/>
      <c r="CA6" s="39"/>
      <c r="CB6" s="34"/>
      <c r="CC6" s="31"/>
      <c r="CD6" s="34"/>
      <c r="CE6" s="31"/>
      <c r="CF6" s="126"/>
    </row>
    <row r="7" spans="1:84" ht="18" customHeight="1" x14ac:dyDescent="0.2">
      <c r="A7" s="24"/>
      <c r="B7" s="25"/>
      <c r="C7" s="25"/>
      <c r="D7" s="25"/>
      <c r="E7" s="25"/>
      <c r="F7" s="25"/>
      <c r="G7" s="120" t="s">
        <v>77</v>
      </c>
      <c r="H7" s="41"/>
      <c r="I7" s="41"/>
      <c r="J7" s="41"/>
      <c r="K7" s="41"/>
      <c r="L7" s="41"/>
      <c r="M7" s="41"/>
      <c r="N7" s="41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6"/>
      <c r="AB7" s="186" t="s">
        <v>78</v>
      </c>
      <c r="AC7" s="187"/>
      <c r="AD7" s="188"/>
      <c r="AE7" s="487"/>
      <c r="AF7" s="486"/>
      <c r="AG7" s="486"/>
      <c r="AH7" s="486"/>
      <c r="AI7" s="486"/>
      <c r="AJ7" s="489"/>
      <c r="AK7" s="138" t="s">
        <v>62</v>
      </c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527" t="s">
        <v>72</v>
      </c>
      <c r="BA7" s="528"/>
      <c r="BB7" s="528"/>
      <c r="BC7" s="528"/>
      <c r="BD7" s="528"/>
      <c r="BE7" s="528"/>
      <c r="BF7" s="528"/>
      <c r="BG7" s="528"/>
      <c r="BH7" s="528"/>
      <c r="BI7" s="528"/>
      <c r="BJ7" s="528"/>
      <c r="BK7" s="528"/>
      <c r="BL7" s="528"/>
      <c r="BM7" s="528"/>
      <c r="BN7" s="528"/>
      <c r="BO7" s="528"/>
      <c r="BP7" s="529"/>
      <c r="BQ7" s="186" t="s">
        <v>60</v>
      </c>
      <c r="BR7" s="187"/>
      <c r="BS7" s="188"/>
      <c r="BT7" s="487"/>
      <c r="BU7" s="486"/>
      <c r="BV7" s="486"/>
      <c r="BW7" s="488"/>
      <c r="BX7" s="486"/>
      <c r="BY7" s="486"/>
      <c r="BZ7" s="486"/>
      <c r="CA7" s="488"/>
      <c r="CB7" s="486"/>
      <c r="CC7" s="486"/>
      <c r="CD7" s="486"/>
      <c r="CE7" s="489"/>
      <c r="CF7" s="145" t="s">
        <v>62</v>
      </c>
    </row>
    <row r="8" spans="1:84" ht="2.25" customHeight="1" x14ac:dyDescent="0.2">
      <c r="A8" s="24"/>
      <c r="B8" s="25"/>
      <c r="C8" s="25"/>
      <c r="D8" s="25"/>
      <c r="E8" s="25"/>
      <c r="F8" s="25"/>
      <c r="G8" s="30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1"/>
      <c r="AB8" s="109"/>
      <c r="AC8" s="110"/>
      <c r="AD8" s="111"/>
      <c r="AE8" s="30"/>
      <c r="AF8" s="42"/>
      <c r="AG8" s="42"/>
      <c r="AH8" s="42"/>
      <c r="AI8" s="42"/>
      <c r="AJ8" s="31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524"/>
      <c r="BA8" s="525"/>
      <c r="BB8" s="525"/>
      <c r="BC8" s="525"/>
      <c r="BD8" s="525"/>
      <c r="BE8" s="525"/>
      <c r="BF8" s="525"/>
      <c r="BG8" s="525"/>
      <c r="BH8" s="525"/>
      <c r="BI8" s="525"/>
      <c r="BJ8" s="525"/>
      <c r="BK8" s="525"/>
      <c r="BL8" s="525"/>
      <c r="BM8" s="525"/>
      <c r="BN8" s="525"/>
      <c r="BO8" s="525"/>
      <c r="BP8" s="526"/>
      <c r="BQ8" s="442"/>
      <c r="BR8" s="443"/>
      <c r="BS8" s="444"/>
      <c r="BT8" s="37"/>
      <c r="BU8" s="43"/>
      <c r="BV8" s="44"/>
      <c r="BW8" s="44"/>
      <c r="BX8" s="40"/>
      <c r="BY8" s="31"/>
      <c r="BZ8" s="34"/>
      <c r="CA8" s="39"/>
      <c r="CB8" s="34"/>
      <c r="CC8" s="31"/>
      <c r="CD8" s="44"/>
      <c r="CE8" s="43"/>
      <c r="CF8" s="35"/>
    </row>
    <row r="9" spans="1:84" ht="18" customHeight="1" x14ac:dyDescent="0.2">
      <c r="A9" s="24"/>
      <c r="B9" s="25"/>
      <c r="C9" s="25"/>
      <c r="D9" s="25"/>
      <c r="E9" s="25"/>
      <c r="F9" s="25"/>
      <c r="G9" s="186" t="s">
        <v>75</v>
      </c>
      <c r="H9" s="187"/>
      <c r="I9" s="188"/>
      <c r="J9" s="512" t="s">
        <v>76</v>
      </c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4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518" t="s">
        <v>70</v>
      </c>
      <c r="BA9" s="519"/>
      <c r="BB9" s="519"/>
      <c r="BC9" s="519"/>
      <c r="BD9" s="519"/>
      <c r="BE9" s="519"/>
      <c r="BF9" s="519"/>
      <c r="BG9" s="519"/>
      <c r="BH9" s="519"/>
      <c r="BI9" s="519"/>
      <c r="BJ9" s="519"/>
      <c r="BK9" s="519"/>
      <c r="BL9" s="519"/>
      <c r="BM9" s="519"/>
      <c r="BN9" s="519"/>
      <c r="BO9" s="519"/>
      <c r="BP9" s="520"/>
      <c r="BQ9" s="186" t="s">
        <v>63</v>
      </c>
      <c r="BR9" s="187"/>
      <c r="BS9" s="188"/>
      <c r="BT9" s="490"/>
      <c r="BU9" s="491"/>
      <c r="BV9" s="491"/>
      <c r="BW9" s="491"/>
      <c r="BX9" s="491"/>
      <c r="BY9" s="491"/>
      <c r="BZ9" s="491"/>
      <c r="CA9" s="491"/>
      <c r="CB9" s="491"/>
      <c r="CC9" s="491"/>
      <c r="CD9" s="491"/>
      <c r="CE9" s="492"/>
      <c r="CF9" s="35"/>
    </row>
    <row r="10" spans="1:84" ht="2.25" customHeight="1" x14ac:dyDescent="0.2">
      <c r="A10" s="24"/>
      <c r="B10" s="25"/>
      <c r="C10" s="25"/>
      <c r="D10" s="25"/>
      <c r="E10" s="25"/>
      <c r="F10" s="25"/>
      <c r="G10" s="109"/>
      <c r="H10" s="110"/>
      <c r="I10" s="111"/>
      <c r="J10" s="30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1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6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8"/>
      <c r="BQ10" s="442"/>
      <c r="BR10" s="443"/>
      <c r="BS10" s="444"/>
      <c r="BT10" s="45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7"/>
      <c r="CF10" s="35"/>
    </row>
    <row r="11" spans="1:84" ht="15" customHeight="1" x14ac:dyDescent="0.2">
      <c r="A11" s="24"/>
      <c r="B11" s="25"/>
      <c r="C11" s="25"/>
      <c r="D11" s="25"/>
      <c r="E11" s="25"/>
      <c r="F11" s="25"/>
      <c r="G11" s="397" t="s">
        <v>57</v>
      </c>
      <c r="H11" s="398"/>
      <c r="I11" s="399"/>
      <c r="J11" s="182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/>
      <c r="V11" s="643" t="s">
        <v>56</v>
      </c>
      <c r="W11" s="644"/>
      <c r="X11" s="645"/>
      <c r="Y11" s="182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518" t="s">
        <v>24</v>
      </c>
      <c r="BA11" s="519"/>
      <c r="BB11" s="519"/>
      <c r="BC11" s="519"/>
      <c r="BD11" s="519"/>
      <c r="BE11" s="519"/>
      <c r="BF11" s="519"/>
      <c r="BG11" s="519"/>
      <c r="BH11" s="519"/>
      <c r="BI11" s="519"/>
      <c r="BJ11" s="519"/>
      <c r="BK11" s="519"/>
      <c r="BL11" s="519"/>
      <c r="BM11" s="520"/>
      <c r="BN11" s="186" t="s">
        <v>68</v>
      </c>
      <c r="BO11" s="187"/>
      <c r="BP11" s="188"/>
      <c r="BQ11" s="493" t="s">
        <v>64</v>
      </c>
      <c r="BR11" s="494"/>
      <c r="BS11" s="494"/>
      <c r="BT11" s="495"/>
      <c r="BU11" s="499" t="s">
        <v>65</v>
      </c>
      <c r="BV11" s="500"/>
      <c r="BW11" s="501"/>
      <c r="BX11" s="189" t="s">
        <v>58</v>
      </c>
      <c r="BY11" s="190"/>
      <c r="BZ11" s="191"/>
      <c r="CA11" s="505" t="s">
        <v>59</v>
      </c>
      <c r="CB11" s="505"/>
      <c r="CC11" s="505"/>
      <c r="CD11" s="505"/>
      <c r="CE11" s="505"/>
      <c r="CF11" s="35"/>
    </row>
    <row r="12" spans="1:84" ht="2.25" customHeight="1" x14ac:dyDescent="0.2">
      <c r="A12" s="24"/>
      <c r="B12" s="25"/>
      <c r="C12" s="25"/>
      <c r="D12" s="25"/>
      <c r="E12" s="25"/>
      <c r="F12" s="25"/>
      <c r="G12" s="400"/>
      <c r="H12" s="401"/>
      <c r="I12" s="404"/>
      <c r="J12" s="48"/>
      <c r="K12" s="49"/>
      <c r="L12" s="49"/>
      <c r="M12" s="50"/>
      <c r="N12" s="48"/>
      <c r="O12" s="49"/>
      <c r="P12" s="49"/>
      <c r="Q12" s="50"/>
      <c r="R12" s="48"/>
      <c r="S12" s="49"/>
      <c r="T12" s="49"/>
      <c r="U12" s="50"/>
      <c r="V12" s="646"/>
      <c r="W12" s="647"/>
      <c r="X12" s="648"/>
      <c r="Y12" s="48"/>
      <c r="Z12" s="49"/>
      <c r="AA12" s="49"/>
      <c r="AB12" s="50"/>
      <c r="AC12" s="48"/>
      <c r="AD12" s="49"/>
      <c r="AE12" s="49"/>
      <c r="AF12" s="50"/>
      <c r="AG12" s="48"/>
      <c r="AH12" s="49"/>
      <c r="AI12" s="49"/>
      <c r="AJ12" s="50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124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6"/>
      <c r="BN12" s="189"/>
      <c r="BO12" s="190"/>
      <c r="BP12" s="191"/>
      <c r="BQ12" s="496"/>
      <c r="BR12" s="497"/>
      <c r="BS12" s="497"/>
      <c r="BT12" s="498"/>
      <c r="BU12" s="502"/>
      <c r="BV12" s="503"/>
      <c r="BW12" s="504"/>
      <c r="BX12" s="189"/>
      <c r="BY12" s="190"/>
      <c r="BZ12" s="191"/>
      <c r="CA12" s="506"/>
      <c r="CB12" s="506"/>
      <c r="CC12" s="506"/>
      <c r="CD12" s="506"/>
      <c r="CE12" s="506"/>
      <c r="CF12" s="35"/>
    </row>
    <row r="13" spans="1:84" ht="17.25" customHeight="1" x14ac:dyDescent="0.2">
      <c r="A13" s="544" t="s">
        <v>55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6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539" t="s">
        <v>69</v>
      </c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1"/>
      <c r="BN13" s="442"/>
      <c r="BO13" s="443"/>
      <c r="BP13" s="444"/>
      <c r="BQ13" s="507">
        <v>1</v>
      </c>
      <c r="BR13" s="508"/>
      <c r="BS13" s="508"/>
      <c r="BT13" s="509"/>
      <c r="BU13" s="507">
        <v>2</v>
      </c>
      <c r="BV13" s="508"/>
      <c r="BW13" s="509"/>
      <c r="BX13" s="442"/>
      <c r="BY13" s="443"/>
      <c r="BZ13" s="444"/>
      <c r="CA13" s="530"/>
      <c r="CB13" s="531"/>
      <c r="CC13" s="531"/>
      <c r="CD13" s="531"/>
      <c r="CE13" s="532"/>
      <c r="CF13" s="35"/>
    </row>
    <row r="14" spans="1:84" ht="9.75" customHeight="1" x14ac:dyDescent="0.2">
      <c r="A14" s="51"/>
      <c r="B14" s="383" t="s">
        <v>53</v>
      </c>
      <c r="C14" s="384"/>
      <c r="D14" s="385"/>
      <c r="E14" s="52"/>
      <c r="F14" s="128" t="s">
        <v>54</v>
      </c>
      <c r="G14" s="53"/>
      <c r="H14" s="53"/>
      <c r="I14" s="53"/>
      <c r="J14" s="53"/>
      <c r="K14" s="54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36"/>
      <c r="AC14" s="36"/>
      <c r="AD14" s="36"/>
      <c r="AE14" s="55"/>
      <c r="AF14" s="56"/>
      <c r="AG14" s="55"/>
      <c r="AH14" s="55"/>
      <c r="AI14" s="55"/>
      <c r="AJ14" s="55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20"/>
      <c r="BF14" s="20"/>
      <c r="BG14" s="20"/>
      <c r="BH14" s="57"/>
      <c r="BI14" s="58"/>
      <c r="BJ14" s="57"/>
      <c r="BK14" s="57"/>
      <c r="BL14" s="57"/>
      <c r="BM14" s="59"/>
      <c r="BN14" s="58"/>
      <c r="BO14" s="59"/>
      <c r="BP14" s="59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1"/>
      <c r="CF14" s="35"/>
    </row>
    <row r="15" spans="1:84" ht="15" customHeight="1" x14ac:dyDescent="0.25">
      <c r="A15" s="62"/>
      <c r="B15" s="383"/>
      <c r="C15" s="384"/>
      <c r="D15" s="385"/>
      <c r="E15" s="63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2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542"/>
      <c r="AM15" s="542"/>
      <c r="AN15" s="542"/>
      <c r="AO15" s="542"/>
      <c r="AP15" s="542"/>
      <c r="AQ15" s="542"/>
      <c r="AR15" s="542"/>
      <c r="AS15" s="542"/>
      <c r="AT15" s="542"/>
      <c r="AU15" s="542"/>
      <c r="AV15" s="542"/>
      <c r="AW15" s="542"/>
      <c r="AX15" s="542"/>
      <c r="AY15" s="542"/>
      <c r="AZ15" s="542"/>
      <c r="BA15" s="542"/>
      <c r="BB15" s="542"/>
      <c r="BC15" s="542"/>
      <c r="BD15" s="542"/>
      <c r="BE15" s="542"/>
      <c r="BF15" s="542"/>
      <c r="BG15" s="542"/>
      <c r="BH15" s="542"/>
      <c r="BI15" s="542"/>
      <c r="BJ15" s="542"/>
      <c r="BK15" s="542"/>
      <c r="BL15" s="542"/>
      <c r="BM15" s="542"/>
      <c r="BN15" s="542"/>
      <c r="BO15" s="542"/>
      <c r="BP15" s="542"/>
      <c r="BQ15" s="542"/>
      <c r="BR15" s="542"/>
      <c r="BS15" s="542"/>
      <c r="BT15" s="542"/>
      <c r="BU15" s="542"/>
      <c r="BV15" s="542"/>
      <c r="BW15" s="542"/>
      <c r="BX15" s="542"/>
      <c r="BY15" s="542"/>
      <c r="BZ15" s="542"/>
      <c r="CA15" s="542"/>
      <c r="CB15" s="542"/>
      <c r="CC15" s="542"/>
      <c r="CD15" s="542"/>
      <c r="CE15" s="543"/>
      <c r="CF15" s="35"/>
    </row>
    <row r="16" spans="1:84" ht="2.25" customHeight="1" x14ac:dyDescent="0.2">
      <c r="A16" s="62"/>
      <c r="B16" s="416"/>
      <c r="C16" s="417"/>
      <c r="D16" s="418"/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29"/>
      <c r="AC16" s="29"/>
      <c r="AD16" s="29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29"/>
      <c r="BF16" s="29"/>
      <c r="BG16" s="29"/>
      <c r="BH16" s="65"/>
      <c r="BI16" s="65"/>
      <c r="BJ16" s="65"/>
      <c r="BK16" s="65"/>
      <c r="BL16" s="65"/>
      <c r="BM16" s="66"/>
      <c r="BN16" s="66"/>
      <c r="BO16" s="66"/>
      <c r="BP16" s="66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8"/>
      <c r="CF16" s="35"/>
    </row>
    <row r="17" spans="1:84" ht="9" customHeight="1" x14ac:dyDescent="0.2">
      <c r="A17" s="62"/>
      <c r="B17" s="413" t="s">
        <v>47</v>
      </c>
      <c r="C17" s="414"/>
      <c r="D17" s="415"/>
      <c r="E17" s="37"/>
      <c r="F17" s="131" t="s">
        <v>48</v>
      </c>
      <c r="G17" s="44"/>
      <c r="H17" s="44"/>
      <c r="I17" s="44"/>
      <c r="J17" s="44"/>
      <c r="K17" s="69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383" t="s">
        <v>51</v>
      </c>
      <c r="AC17" s="384"/>
      <c r="AD17" s="385"/>
      <c r="AE17" s="70"/>
      <c r="AF17" s="129" t="s">
        <v>49</v>
      </c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71"/>
      <c r="BE17" s="475" t="s">
        <v>50</v>
      </c>
      <c r="BF17" s="475"/>
      <c r="BG17" s="416"/>
      <c r="BH17" s="70"/>
      <c r="BI17" s="129" t="s">
        <v>52</v>
      </c>
      <c r="BJ17" s="55"/>
      <c r="BK17" s="55"/>
      <c r="BL17" s="55"/>
      <c r="BM17" s="72"/>
      <c r="BN17" s="56"/>
      <c r="BO17" s="72"/>
      <c r="BP17" s="72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4"/>
      <c r="CF17" s="35"/>
    </row>
    <row r="18" spans="1:84" ht="15" customHeight="1" x14ac:dyDescent="0.2">
      <c r="A18" s="62"/>
      <c r="B18" s="383"/>
      <c r="C18" s="384"/>
      <c r="D18" s="385"/>
      <c r="E18" s="478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80"/>
      <c r="AB18" s="383"/>
      <c r="AC18" s="384"/>
      <c r="AD18" s="385"/>
      <c r="AE18" s="481"/>
      <c r="AF18" s="482"/>
      <c r="AG18" s="482"/>
      <c r="AH18" s="482"/>
      <c r="AI18" s="482"/>
      <c r="AJ18" s="482"/>
      <c r="AK18" s="482"/>
      <c r="AL18" s="482"/>
      <c r="AM18" s="482"/>
      <c r="AN18" s="482"/>
      <c r="AO18" s="482"/>
      <c r="AP18" s="482"/>
      <c r="AQ18" s="482"/>
      <c r="AR18" s="482"/>
      <c r="AS18" s="482"/>
      <c r="AT18" s="482"/>
      <c r="AU18" s="482"/>
      <c r="AV18" s="482"/>
      <c r="AW18" s="482"/>
      <c r="AX18" s="482"/>
      <c r="AY18" s="482"/>
      <c r="AZ18" s="482"/>
      <c r="BA18" s="482"/>
      <c r="BB18" s="482"/>
      <c r="BC18" s="482"/>
      <c r="BD18" s="483"/>
      <c r="BE18" s="476"/>
      <c r="BF18" s="476"/>
      <c r="BG18" s="477"/>
      <c r="BH18" s="469"/>
      <c r="BI18" s="470"/>
      <c r="BJ18" s="470"/>
      <c r="BK18" s="470"/>
      <c r="BL18" s="470"/>
      <c r="BM18" s="470"/>
      <c r="BN18" s="470"/>
      <c r="BO18" s="470"/>
      <c r="BP18" s="470"/>
      <c r="BQ18" s="470"/>
      <c r="BR18" s="470"/>
      <c r="BS18" s="470"/>
      <c r="BT18" s="470"/>
      <c r="BU18" s="470"/>
      <c r="BV18" s="470"/>
      <c r="BW18" s="470"/>
      <c r="BX18" s="470"/>
      <c r="BY18" s="470"/>
      <c r="BZ18" s="470"/>
      <c r="CA18" s="470"/>
      <c r="CB18" s="470"/>
      <c r="CC18" s="470"/>
      <c r="CD18" s="470"/>
      <c r="CE18" s="471"/>
      <c r="CF18" s="35"/>
    </row>
    <row r="19" spans="1:84" ht="2.25" customHeight="1" x14ac:dyDescent="0.2">
      <c r="A19" s="62"/>
      <c r="B19" s="416"/>
      <c r="C19" s="417"/>
      <c r="D19" s="418"/>
      <c r="E19" s="30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416"/>
      <c r="AC19" s="417"/>
      <c r="AD19" s="418"/>
      <c r="AE19" s="30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1"/>
      <c r="BE19" s="476"/>
      <c r="BF19" s="476"/>
      <c r="BG19" s="477"/>
      <c r="BH19" s="30"/>
      <c r="BI19" s="34"/>
      <c r="BJ19" s="34"/>
      <c r="BK19" s="34"/>
      <c r="BL19" s="34"/>
      <c r="BM19" s="66"/>
      <c r="BN19" s="66"/>
      <c r="BO19" s="66"/>
      <c r="BP19" s="66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8"/>
      <c r="CF19" s="35"/>
    </row>
    <row r="20" spans="1:84" ht="9" customHeight="1" x14ac:dyDescent="0.2">
      <c r="A20" s="62"/>
      <c r="B20" s="413" t="s">
        <v>44</v>
      </c>
      <c r="C20" s="414"/>
      <c r="D20" s="415"/>
      <c r="E20" s="75"/>
      <c r="F20" s="133" t="s">
        <v>42</v>
      </c>
      <c r="G20" s="41"/>
      <c r="H20" s="41"/>
      <c r="I20" s="41"/>
      <c r="J20" s="41"/>
      <c r="K20" s="135" t="s">
        <v>272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4"/>
      <c r="AF20" s="44"/>
      <c r="AG20" s="44"/>
      <c r="AH20" s="44"/>
      <c r="AI20" s="43"/>
      <c r="AJ20" s="383" t="s">
        <v>45</v>
      </c>
      <c r="AK20" s="384"/>
      <c r="AL20" s="385"/>
      <c r="AM20" s="474" t="s">
        <v>46</v>
      </c>
      <c r="AN20" s="472"/>
      <c r="AO20" s="472"/>
      <c r="AP20" s="472"/>
      <c r="AQ20" s="472"/>
      <c r="AR20" s="472"/>
      <c r="AS20" s="472"/>
      <c r="AT20" s="472"/>
      <c r="AU20" s="472"/>
      <c r="AV20" s="472"/>
      <c r="AW20" s="472"/>
      <c r="AX20" s="472"/>
      <c r="AY20" s="472"/>
      <c r="AZ20" s="472"/>
      <c r="BA20" s="472"/>
      <c r="BB20" s="472"/>
      <c r="BC20" s="472"/>
      <c r="BD20" s="473"/>
      <c r="BE20" s="476" t="s">
        <v>36</v>
      </c>
      <c r="BF20" s="476"/>
      <c r="BG20" s="476"/>
      <c r="BH20" s="474" t="s">
        <v>37</v>
      </c>
      <c r="BI20" s="472"/>
      <c r="BJ20" s="472"/>
      <c r="BK20" s="472"/>
      <c r="BL20" s="473"/>
      <c r="BM20" s="533" t="s">
        <v>40</v>
      </c>
      <c r="BN20" s="534"/>
      <c r="BO20" s="534"/>
      <c r="BP20" s="535"/>
      <c r="BQ20" s="474" t="s">
        <v>38</v>
      </c>
      <c r="BR20" s="472"/>
      <c r="BS20" s="472"/>
      <c r="BT20" s="472"/>
      <c r="BU20" s="472"/>
      <c r="BV20" s="472" t="s">
        <v>39</v>
      </c>
      <c r="BW20" s="472"/>
      <c r="BX20" s="472"/>
      <c r="BY20" s="472"/>
      <c r="BZ20" s="472"/>
      <c r="CA20" s="472"/>
      <c r="CB20" s="472"/>
      <c r="CC20" s="472"/>
      <c r="CD20" s="472"/>
      <c r="CE20" s="473"/>
      <c r="CF20" s="35"/>
    </row>
    <row r="21" spans="1:84" ht="15" customHeight="1" x14ac:dyDescent="0.2">
      <c r="A21" s="62"/>
      <c r="B21" s="383"/>
      <c r="C21" s="384"/>
      <c r="D21" s="385"/>
      <c r="E21" s="653"/>
      <c r="F21" s="654"/>
      <c r="G21" s="654"/>
      <c r="H21" s="654"/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4"/>
      <c r="T21" s="654"/>
      <c r="U21" s="654"/>
      <c r="V21" s="654"/>
      <c r="W21" s="654"/>
      <c r="X21" s="654"/>
      <c r="Y21" s="654"/>
      <c r="Z21" s="654"/>
      <c r="AA21" s="654"/>
      <c r="AB21" s="654"/>
      <c r="AC21" s="654"/>
      <c r="AD21" s="654"/>
      <c r="AE21" s="654"/>
      <c r="AF21" s="654"/>
      <c r="AG21" s="654"/>
      <c r="AH21" s="654"/>
      <c r="AI21" s="655"/>
      <c r="AJ21" s="383"/>
      <c r="AK21" s="384"/>
      <c r="AL21" s="385"/>
      <c r="AM21" s="653"/>
      <c r="AN21" s="654"/>
      <c r="AO21" s="654"/>
      <c r="AP21" s="654"/>
      <c r="AQ21" s="654"/>
      <c r="AR21" s="654"/>
      <c r="AS21" s="654"/>
      <c r="AT21" s="654"/>
      <c r="AU21" s="654"/>
      <c r="AV21" s="654"/>
      <c r="AW21" s="654"/>
      <c r="AX21" s="654"/>
      <c r="AY21" s="654"/>
      <c r="AZ21" s="654"/>
      <c r="BA21" s="654"/>
      <c r="BB21" s="654"/>
      <c r="BC21" s="654"/>
      <c r="BD21" s="655"/>
      <c r="BE21" s="476"/>
      <c r="BF21" s="476"/>
      <c r="BG21" s="476"/>
      <c r="BH21" s="178" t="str">
        <f>MID(A2011,1,1)</f>
        <v/>
      </c>
      <c r="BI21" s="179" t="str">
        <f>MID(A2011,2,1)</f>
        <v/>
      </c>
      <c r="BJ21" s="179" t="str">
        <f>MID(A2011,3,1)</f>
        <v/>
      </c>
      <c r="BK21" s="179" t="str">
        <f>MID(A2011,4,1)</f>
        <v/>
      </c>
      <c r="BL21" s="180" t="str">
        <f>MID(A2011,5,1)</f>
        <v/>
      </c>
      <c r="BM21" s="533"/>
      <c r="BN21" s="534"/>
      <c r="BO21" s="534"/>
      <c r="BP21" s="535"/>
      <c r="BQ21" s="175" t="str">
        <f>MID(A2012,1,1)</f>
        <v/>
      </c>
      <c r="BR21" s="176" t="str">
        <f>MID(A2012,2,1)</f>
        <v/>
      </c>
      <c r="BS21" s="176" t="str">
        <f>MID(A2012,3,1)</f>
        <v/>
      </c>
      <c r="BT21" s="176" t="str">
        <f>MID(A2012,4,1)</f>
        <v/>
      </c>
      <c r="BU21" s="176" t="str">
        <f>MID(A2012,5,1)</f>
        <v/>
      </c>
      <c r="BV21" s="176" t="str">
        <f>MID(A2012,6,1)</f>
        <v/>
      </c>
      <c r="BW21" s="176" t="str">
        <f>MID(A2012,7,1)</f>
        <v/>
      </c>
      <c r="BX21" s="176" t="str">
        <f>MID(A2012,8,1)</f>
        <v/>
      </c>
      <c r="BY21" s="176" t="str">
        <f>MID(A2012,9,1)</f>
        <v/>
      </c>
      <c r="BZ21" s="176" t="str">
        <f>MID(A2012,10,1)</f>
        <v/>
      </c>
      <c r="CA21" s="176" t="str">
        <f>MID(A2012,11,1)</f>
        <v/>
      </c>
      <c r="CB21" s="176" t="str">
        <f>MID(A2012,12,1)</f>
        <v/>
      </c>
      <c r="CC21" s="176" t="str">
        <f>MID(A2012,13,1)</f>
        <v/>
      </c>
      <c r="CD21" s="176" t="str">
        <f>MID(A2012,14,1)</f>
        <v/>
      </c>
      <c r="CE21" s="177" t="str">
        <f>MID(A2012,15,1)</f>
        <v/>
      </c>
      <c r="CF21" s="35"/>
    </row>
    <row r="22" spans="1:84" ht="2.25" customHeight="1" x14ac:dyDescent="0.2">
      <c r="A22" s="62"/>
      <c r="B22" s="416"/>
      <c r="C22" s="417"/>
      <c r="D22" s="418"/>
      <c r="E22" s="30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1"/>
      <c r="AJ22" s="416"/>
      <c r="AK22" s="417"/>
      <c r="AL22" s="418"/>
      <c r="AM22" s="30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1"/>
      <c r="BE22" s="476"/>
      <c r="BF22" s="476"/>
      <c r="BG22" s="476"/>
      <c r="BH22" s="42"/>
      <c r="BI22" s="42"/>
      <c r="BJ22" s="42"/>
      <c r="BK22" s="42"/>
      <c r="BL22" s="42"/>
      <c r="BM22" s="536"/>
      <c r="BN22" s="537"/>
      <c r="BO22" s="537"/>
      <c r="BP22" s="538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35"/>
    </row>
    <row r="23" spans="1:84" ht="15.75" customHeight="1" x14ac:dyDescent="0.2">
      <c r="A23" s="62"/>
      <c r="B23" s="137" t="s">
        <v>41</v>
      </c>
      <c r="C23" s="41"/>
      <c r="D23" s="41"/>
      <c r="E23" s="41"/>
      <c r="F23" s="41"/>
      <c r="G23" s="41"/>
      <c r="H23" s="41"/>
      <c r="I23" s="41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49"/>
      <c r="U23" s="649"/>
      <c r="V23" s="649"/>
      <c r="W23" s="649"/>
      <c r="X23" s="649"/>
      <c r="Y23" s="649"/>
      <c r="Z23" s="649"/>
      <c r="AA23" s="649"/>
      <c r="AB23" s="649"/>
      <c r="AC23" s="649"/>
      <c r="AD23" s="649"/>
      <c r="AE23" s="649"/>
      <c r="AF23" s="649"/>
      <c r="AG23" s="649"/>
      <c r="AH23" s="649"/>
      <c r="AI23" s="649"/>
      <c r="AJ23" s="649"/>
      <c r="AK23" s="649"/>
      <c r="AL23" s="649"/>
      <c r="AM23" s="649"/>
      <c r="AN23" s="649"/>
      <c r="AO23" s="649"/>
      <c r="AP23" s="649"/>
      <c r="AQ23" s="649"/>
      <c r="AR23" s="649"/>
      <c r="AS23" s="649"/>
      <c r="AT23" s="649"/>
      <c r="AU23" s="649"/>
      <c r="AV23" s="649"/>
      <c r="AW23" s="649"/>
      <c r="AX23" s="649"/>
      <c r="AY23" s="649"/>
      <c r="AZ23" s="649"/>
      <c r="BA23" s="649"/>
      <c r="BB23" s="649"/>
      <c r="BC23" s="649"/>
      <c r="BD23" s="650"/>
      <c r="BE23" s="413" t="s">
        <v>34</v>
      </c>
      <c r="BF23" s="414"/>
      <c r="BG23" s="415"/>
      <c r="BH23" s="419" t="s">
        <v>35</v>
      </c>
      <c r="BI23" s="420"/>
      <c r="BJ23" s="420"/>
      <c r="BK23" s="484"/>
      <c r="BL23" s="484"/>
      <c r="BM23" s="484"/>
      <c r="BN23" s="484"/>
      <c r="BO23" s="484"/>
      <c r="BP23" s="484"/>
      <c r="BQ23" s="484"/>
      <c r="BR23" s="484"/>
      <c r="BS23" s="484"/>
      <c r="BT23" s="484"/>
      <c r="BU23" s="484"/>
      <c r="BV23" s="484"/>
      <c r="BW23" s="484"/>
      <c r="BX23" s="484"/>
      <c r="BY23" s="484"/>
      <c r="BZ23" s="484"/>
      <c r="CA23" s="484"/>
      <c r="CB23" s="484"/>
      <c r="CC23" s="484"/>
      <c r="CD23" s="484"/>
      <c r="CE23" s="485"/>
      <c r="CF23" s="35"/>
    </row>
    <row r="24" spans="1:84" ht="2.25" customHeight="1" x14ac:dyDescent="0.2">
      <c r="A24" s="62"/>
      <c r="B24" s="30"/>
      <c r="C24" s="34"/>
      <c r="D24" s="34"/>
      <c r="E24" s="34"/>
      <c r="F24" s="34"/>
      <c r="G24" s="34"/>
      <c r="H24" s="34"/>
      <c r="I24" s="34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1"/>
      <c r="Z24" s="651"/>
      <c r="AA24" s="651"/>
      <c r="AB24" s="651"/>
      <c r="AC24" s="651"/>
      <c r="AD24" s="651"/>
      <c r="AE24" s="651"/>
      <c r="AF24" s="651"/>
      <c r="AG24" s="651"/>
      <c r="AH24" s="651"/>
      <c r="AI24" s="651"/>
      <c r="AJ24" s="651"/>
      <c r="AK24" s="651"/>
      <c r="AL24" s="651"/>
      <c r="AM24" s="651"/>
      <c r="AN24" s="651"/>
      <c r="AO24" s="651"/>
      <c r="AP24" s="651"/>
      <c r="AQ24" s="651"/>
      <c r="AR24" s="651"/>
      <c r="AS24" s="651"/>
      <c r="AT24" s="651"/>
      <c r="AU24" s="651"/>
      <c r="AV24" s="651"/>
      <c r="AW24" s="651"/>
      <c r="AX24" s="651"/>
      <c r="AY24" s="651"/>
      <c r="AZ24" s="651"/>
      <c r="BA24" s="651"/>
      <c r="BB24" s="651"/>
      <c r="BC24" s="651"/>
      <c r="BD24" s="652"/>
      <c r="BE24" s="416"/>
      <c r="BF24" s="417"/>
      <c r="BG24" s="418"/>
      <c r="BH24" s="30"/>
      <c r="BI24" s="34"/>
      <c r="BJ24" s="34"/>
      <c r="BK24" s="405"/>
      <c r="BL24" s="405"/>
      <c r="BM24" s="405"/>
      <c r="BN24" s="405"/>
      <c r="BO24" s="405"/>
      <c r="BP24" s="405"/>
      <c r="BQ24" s="405"/>
      <c r="BR24" s="405"/>
      <c r="BS24" s="405"/>
      <c r="BT24" s="405"/>
      <c r="BU24" s="405"/>
      <c r="BV24" s="405"/>
      <c r="BW24" s="405"/>
      <c r="BX24" s="405"/>
      <c r="BY24" s="405"/>
      <c r="BZ24" s="405"/>
      <c r="CA24" s="405"/>
      <c r="CB24" s="405"/>
      <c r="CC24" s="405"/>
      <c r="CD24" s="405"/>
      <c r="CE24" s="42"/>
      <c r="CF24" s="35"/>
    </row>
    <row r="25" spans="1:84" ht="9.75" customHeight="1" x14ac:dyDescent="0.2">
      <c r="A25" s="62"/>
      <c r="B25" s="186" t="s">
        <v>99</v>
      </c>
      <c r="C25" s="187"/>
      <c r="D25" s="188"/>
      <c r="E25" s="413" t="s">
        <v>23</v>
      </c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5"/>
      <c r="W25" s="456"/>
      <c r="X25" s="457"/>
      <c r="Y25" s="457"/>
      <c r="Z25" s="457"/>
      <c r="AA25" s="457"/>
      <c r="AB25" s="457"/>
      <c r="AC25" s="457"/>
      <c r="AD25" s="458"/>
      <c r="AE25" s="433" t="s">
        <v>27</v>
      </c>
      <c r="AF25" s="434"/>
      <c r="AG25" s="434"/>
      <c r="AH25" s="434"/>
      <c r="AI25" s="434"/>
      <c r="AJ25" s="434"/>
      <c r="AK25" s="434"/>
      <c r="AL25" s="434"/>
      <c r="AM25" s="434"/>
      <c r="AN25" s="434"/>
      <c r="AO25" s="434"/>
      <c r="AP25" s="434"/>
      <c r="AQ25" s="434"/>
      <c r="AR25" s="434"/>
      <c r="AS25" s="434"/>
      <c r="AT25" s="434"/>
      <c r="AU25" s="434"/>
      <c r="AV25" s="434"/>
      <c r="AW25" s="434"/>
      <c r="AX25" s="434"/>
      <c r="AY25" s="435"/>
      <c r="AZ25" s="453"/>
      <c r="BA25" s="413" t="s">
        <v>28</v>
      </c>
      <c r="BB25" s="414"/>
      <c r="BC25" s="415"/>
      <c r="BD25" s="441" t="s">
        <v>29</v>
      </c>
      <c r="BE25" s="441"/>
      <c r="BF25" s="441"/>
      <c r="BG25" s="441"/>
      <c r="BH25" s="441"/>
      <c r="BI25" s="441"/>
      <c r="BJ25" s="441"/>
      <c r="BK25" s="441"/>
      <c r="BL25" s="441"/>
      <c r="BM25" s="441"/>
      <c r="BN25" s="441"/>
      <c r="BO25" s="441"/>
      <c r="BP25" s="186" t="s">
        <v>32</v>
      </c>
      <c r="BQ25" s="187"/>
      <c r="BR25" s="188"/>
      <c r="BS25" s="201" t="s">
        <v>33</v>
      </c>
      <c r="BT25" s="202"/>
      <c r="BU25" s="202"/>
      <c r="BV25" s="202"/>
      <c r="BW25" s="202"/>
      <c r="BX25" s="202"/>
      <c r="BY25" s="202"/>
      <c r="BZ25" s="202"/>
      <c r="CA25" s="202"/>
      <c r="CB25" s="202"/>
      <c r="CC25" s="203"/>
      <c r="CD25" s="430" t="s">
        <v>30</v>
      </c>
      <c r="CE25" s="430"/>
      <c r="CF25" s="35"/>
    </row>
    <row r="26" spans="1:84" ht="9" customHeight="1" x14ac:dyDescent="0.2">
      <c r="A26" s="62"/>
      <c r="B26" s="189"/>
      <c r="C26" s="190"/>
      <c r="D26" s="191"/>
      <c r="E26" s="452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68"/>
      <c r="W26" s="459"/>
      <c r="X26" s="460"/>
      <c r="Y26" s="460"/>
      <c r="Z26" s="460"/>
      <c r="AA26" s="460"/>
      <c r="AB26" s="460"/>
      <c r="AC26" s="460"/>
      <c r="AD26" s="461"/>
      <c r="AE26" s="346" t="s">
        <v>24</v>
      </c>
      <c r="AF26" s="347"/>
      <c r="AG26" s="347"/>
      <c r="AH26" s="348"/>
      <c r="AI26" s="413" t="s">
        <v>25</v>
      </c>
      <c r="AJ26" s="414"/>
      <c r="AK26" s="415"/>
      <c r="AL26" s="346" t="s">
        <v>26</v>
      </c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8"/>
      <c r="AZ26" s="454"/>
      <c r="BA26" s="383"/>
      <c r="BB26" s="384"/>
      <c r="BC26" s="385"/>
      <c r="BD26" s="441"/>
      <c r="BE26" s="441"/>
      <c r="BF26" s="441"/>
      <c r="BG26" s="441"/>
      <c r="BH26" s="441"/>
      <c r="BI26" s="441"/>
      <c r="BJ26" s="441"/>
      <c r="BK26" s="441"/>
      <c r="BL26" s="441"/>
      <c r="BM26" s="441"/>
      <c r="BN26" s="441"/>
      <c r="BO26" s="441"/>
      <c r="BP26" s="189"/>
      <c r="BQ26" s="190"/>
      <c r="BR26" s="191"/>
      <c r="BS26" s="204"/>
      <c r="BT26" s="205"/>
      <c r="BU26" s="205"/>
      <c r="BV26" s="205"/>
      <c r="BW26" s="205"/>
      <c r="BX26" s="205"/>
      <c r="BY26" s="205"/>
      <c r="BZ26" s="205"/>
      <c r="CA26" s="205"/>
      <c r="CB26" s="205"/>
      <c r="CC26" s="206"/>
      <c r="CD26" s="430"/>
      <c r="CE26" s="430"/>
      <c r="CF26" s="35"/>
    </row>
    <row r="27" spans="1:84" ht="15.75" customHeight="1" x14ac:dyDescent="0.2">
      <c r="A27" s="62"/>
      <c r="B27" s="189"/>
      <c r="C27" s="190"/>
      <c r="D27" s="191"/>
      <c r="E27" s="452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68"/>
      <c r="W27" s="459"/>
      <c r="X27" s="460"/>
      <c r="Y27" s="460"/>
      <c r="Z27" s="460"/>
      <c r="AA27" s="460"/>
      <c r="AB27" s="460"/>
      <c r="AC27" s="460"/>
      <c r="AD27" s="461"/>
      <c r="AE27" s="465"/>
      <c r="AF27" s="466"/>
      <c r="AG27" s="466"/>
      <c r="AH27" s="467"/>
      <c r="AI27" s="383"/>
      <c r="AJ27" s="384"/>
      <c r="AK27" s="385"/>
      <c r="AL27" s="446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8"/>
      <c r="AZ27" s="454"/>
      <c r="BA27" s="383"/>
      <c r="BB27" s="384"/>
      <c r="BC27" s="385"/>
      <c r="BD27" s="411" t="s">
        <v>30</v>
      </c>
      <c r="BE27" s="411"/>
      <c r="BF27" s="411"/>
      <c r="BG27" s="409">
        <v>1</v>
      </c>
      <c r="BH27" s="410"/>
      <c r="BI27" s="410"/>
      <c r="BJ27" s="411" t="s">
        <v>31</v>
      </c>
      <c r="BK27" s="411"/>
      <c r="BL27" s="411"/>
      <c r="BM27" s="409">
        <v>2</v>
      </c>
      <c r="BN27" s="410"/>
      <c r="BO27" s="410"/>
      <c r="BP27" s="189"/>
      <c r="BQ27" s="190"/>
      <c r="BR27" s="191"/>
      <c r="BS27" s="204"/>
      <c r="BT27" s="205"/>
      <c r="BU27" s="205"/>
      <c r="BV27" s="205"/>
      <c r="BW27" s="205"/>
      <c r="BX27" s="205"/>
      <c r="BY27" s="205"/>
      <c r="BZ27" s="205"/>
      <c r="CA27" s="205"/>
      <c r="CB27" s="205"/>
      <c r="CC27" s="206"/>
      <c r="CD27" s="431">
        <v>1</v>
      </c>
      <c r="CE27" s="432"/>
      <c r="CF27" s="35"/>
    </row>
    <row r="28" spans="1:84" ht="3" customHeight="1" x14ac:dyDescent="0.2">
      <c r="A28" s="62"/>
      <c r="B28" s="442"/>
      <c r="C28" s="443"/>
      <c r="D28" s="444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62"/>
      <c r="X28" s="463"/>
      <c r="Y28" s="463"/>
      <c r="Z28" s="463"/>
      <c r="AA28" s="463"/>
      <c r="AB28" s="463"/>
      <c r="AC28" s="463"/>
      <c r="AD28" s="464"/>
      <c r="AE28" s="405"/>
      <c r="AF28" s="405"/>
      <c r="AG28" s="405"/>
      <c r="AH28" s="405"/>
      <c r="AI28" s="416"/>
      <c r="AJ28" s="417"/>
      <c r="AK28" s="418"/>
      <c r="AL28" s="449"/>
      <c r="AM28" s="450"/>
      <c r="AN28" s="450"/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1"/>
      <c r="AZ28" s="455"/>
      <c r="BA28" s="416"/>
      <c r="BB28" s="417"/>
      <c r="BC28" s="418"/>
      <c r="BD28" s="412"/>
      <c r="BE28" s="412"/>
      <c r="BF28" s="412"/>
      <c r="BG28" s="409"/>
      <c r="BH28" s="410"/>
      <c r="BI28" s="410"/>
      <c r="BJ28" s="412"/>
      <c r="BK28" s="412"/>
      <c r="BL28" s="412"/>
      <c r="BM28" s="409"/>
      <c r="BN28" s="410"/>
      <c r="BO28" s="410"/>
      <c r="BP28" s="442"/>
      <c r="BQ28" s="443"/>
      <c r="BR28" s="444"/>
      <c r="BS28" s="325"/>
      <c r="BT28" s="326"/>
      <c r="BU28" s="326"/>
      <c r="BV28" s="326"/>
      <c r="BW28" s="326"/>
      <c r="BX28" s="326"/>
      <c r="BY28" s="326"/>
      <c r="BZ28" s="326"/>
      <c r="CA28" s="326"/>
      <c r="CB28" s="326"/>
      <c r="CC28" s="327"/>
      <c r="CD28" s="431"/>
      <c r="CE28" s="432"/>
      <c r="CF28" s="35"/>
    </row>
    <row r="29" spans="1:84" x14ac:dyDescent="0.2">
      <c r="A29" s="62"/>
      <c r="B29" s="427" t="s">
        <v>21</v>
      </c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9"/>
      <c r="AL29" s="427" t="s">
        <v>22</v>
      </c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8"/>
      <c r="BG29" s="428"/>
      <c r="BH29" s="428"/>
      <c r="BI29" s="428"/>
      <c r="BJ29" s="428"/>
      <c r="BK29" s="428"/>
      <c r="BL29" s="428"/>
      <c r="BM29" s="428"/>
      <c r="BN29" s="428"/>
      <c r="BO29" s="428"/>
      <c r="BP29" s="428"/>
      <c r="BQ29" s="428"/>
      <c r="BR29" s="428"/>
      <c r="BS29" s="428"/>
      <c r="BT29" s="428"/>
      <c r="BU29" s="428"/>
      <c r="BV29" s="428"/>
      <c r="BW29" s="428"/>
      <c r="BX29" s="428"/>
      <c r="BY29" s="428"/>
      <c r="BZ29" s="428"/>
      <c r="CA29" s="428"/>
      <c r="CB29" s="428"/>
      <c r="CC29" s="428"/>
      <c r="CD29" s="428"/>
      <c r="CE29" s="429"/>
      <c r="CF29" s="35"/>
    </row>
    <row r="30" spans="1:84" ht="9.75" customHeight="1" x14ac:dyDescent="0.2">
      <c r="A30" s="62"/>
      <c r="B30" s="413" t="s">
        <v>0</v>
      </c>
      <c r="C30" s="414"/>
      <c r="D30" s="415"/>
      <c r="E30" s="346" t="s">
        <v>6</v>
      </c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8"/>
      <c r="W30" s="413" t="s">
        <v>7</v>
      </c>
      <c r="X30" s="414"/>
      <c r="Y30" s="415"/>
      <c r="Z30" s="427" t="s">
        <v>8</v>
      </c>
      <c r="AA30" s="428"/>
      <c r="AB30" s="428"/>
      <c r="AC30" s="429"/>
      <c r="AD30" s="427" t="s">
        <v>9</v>
      </c>
      <c r="AE30" s="428"/>
      <c r="AF30" s="428"/>
      <c r="AG30" s="429"/>
      <c r="AH30" s="427" t="s">
        <v>10</v>
      </c>
      <c r="AI30" s="428"/>
      <c r="AJ30" s="428"/>
      <c r="AK30" s="429"/>
      <c r="AL30" s="413" t="s">
        <v>11</v>
      </c>
      <c r="AM30" s="414"/>
      <c r="AN30" s="415"/>
      <c r="AO30" s="427" t="s">
        <v>12</v>
      </c>
      <c r="AP30" s="428"/>
      <c r="AQ30" s="428"/>
      <c r="AR30" s="429"/>
      <c r="AS30" s="427" t="s">
        <v>13</v>
      </c>
      <c r="AT30" s="428"/>
      <c r="AU30" s="428"/>
      <c r="AV30" s="429"/>
      <c r="AW30" s="427" t="s">
        <v>14</v>
      </c>
      <c r="AX30" s="428"/>
      <c r="AY30" s="428"/>
      <c r="AZ30" s="429"/>
      <c r="BA30" s="427" t="s">
        <v>15</v>
      </c>
      <c r="BB30" s="428"/>
      <c r="BC30" s="428"/>
      <c r="BD30" s="429"/>
      <c r="BE30" s="427" t="s">
        <v>16</v>
      </c>
      <c r="BF30" s="428"/>
      <c r="BG30" s="428"/>
      <c r="BH30" s="429"/>
      <c r="BI30" s="427" t="s">
        <v>17</v>
      </c>
      <c r="BJ30" s="428"/>
      <c r="BK30" s="428"/>
      <c r="BL30" s="429"/>
      <c r="BM30" s="427" t="s">
        <v>18</v>
      </c>
      <c r="BN30" s="428"/>
      <c r="BO30" s="428"/>
      <c r="BP30" s="429"/>
      <c r="BQ30" s="427" t="s">
        <v>19</v>
      </c>
      <c r="BR30" s="428"/>
      <c r="BS30" s="428"/>
      <c r="BT30" s="429"/>
      <c r="BU30" s="413" t="s">
        <v>20</v>
      </c>
      <c r="BV30" s="414"/>
      <c r="BW30" s="415"/>
      <c r="BX30" s="427" t="s">
        <v>8</v>
      </c>
      <c r="BY30" s="428"/>
      <c r="BZ30" s="428"/>
      <c r="CA30" s="429"/>
      <c r="CB30" s="427" t="s">
        <v>9</v>
      </c>
      <c r="CC30" s="428"/>
      <c r="CD30" s="428"/>
      <c r="CE30" s="429"/>
      <c r="CF30" s="35"/>
    </row>
    <row r="31" spans="1:84" ht="9.75" customHeight="1" x14ac:dyDescent="0.2">
      <c r="A31" s="62"/>
      <c r="B31" s="383"/>
      <c r="C31" s="384"/>
      <c r="D31" s="385"/>
      <c r="E31" s="436">
        <v>1</v>
      </c>
      <c r="F31" s="437"/>
      <c r="G31" s="437"/>
      <c r="H31" s="397" t="s">
        <v>1</v>
      </c>
      <c r="I31" s="398"/>
      <c r="J31" s="398"/>
      <c r="K31" s="411" t="s">
        <v>2</v>
      </c>
      <c r="L31" s="411"/>
      <c r="M31" s="411"/>
      <c r="N31" s="411" t="s">
        <v>3</v>
      </c>
      <c r="O31" s="411"/>
      <c r="P31" s="411"/>
      <c r="Q31" s="411" t="s">
        <v>4</v>
      </c>
      <c r="R31" s="411"/>
      <c r="S31" s="411"/>
      <c r="T31" s="411" t="s">
        <v>5</v>
      </c>
      <c r="U31" s="411"/>
      <c r="V31" s="411"/>
      <c r="W31" s="383"/>
      <c r="X31" s="384"/>
      <c r="Y31" s="385"/>
      <c r="Z31" s="397">
        <v>1</v>
      </c>
      <c r="AA31" s="398"/>
      <c r="AB31" s="398"/>
      <c r="AC31" s="399"/>
      <c r="AD31" s="397">
        <v>2</v>
      </c>
      <c r="AE31" s="398"/>
      <c r="AF31" s="398"/>
      <c r="AG31" s="399"/>
      <c r="AH31" s="397">
        <v>3</v>
      </c>
      <c r="AI31" s="398"/>
      <c r="AJ31" s="398"/>
      <c r="AK31" s="399"/>
      <c r="AL31" s="384"/>
      <c r="AM31" s="384"/>
      <c r="AN31" s="385"/>
      <c r="AO31" s="397">
        <v>1</v>
      </c>
      <c r="AP31" s="398"/>
      <c r="AQ31" s="398"/>
      <c r="AR31" s="399"/>
      <c r="AS31" s="397">
        <v>2</v>
      </c>
      <c r="AT31" s="398"/>
      <c r="AU31" s="398"/>
      <c r="AV31" s="399"/>
      <c r="AW31" s="397">
        <v>3</v>
      </c>
      <c r="AX31" s="398"/>
      <c r="AY31" s="398"/>
      <c r="AZ31" s="399"/>
      <c r="BA31" s="397">
        <v>4</v>
      </c>
      <c r="BB31" s="398"/>
      <c r="BC31" s="398"/>
      <c r="BD31" s="399"/>
      <c r="BE31" s="397">
        <v>5</v>
      </c>
      <c r="BF31" s="398"/>
      <c r="BG31" s="398"/>
      <c r="BH31" s="399"/>
      <c r="BI31" s="397">
        <v>6</v>
      </c>
      <c r="BJ31" s="398"/>
      <c r="BK31" s="398"/>
      <c r="BL31" s="399"/>
      <c r="BM31" s="397">
        <v>7</v>
      </c>
      <c r="BN31" s="398"/>
      <c r="BO31" s="398"/>
      <c r="BP31" s="399"/>
      <c r="BQ31" s="397">
        <v>8</v>
      </c>
      <c r="BR31" s="398"/>
      <c r="BS31" s="398"/>
      <c r="BT31" s="399"/>
      <c r="BU31" s="383"/>
      <c r="BV31" s="384"/>
      <c r="BW31" s="385"/>
      <c r="BX31" s="397">
        <v>1</v>
      </c>
      <c r="BY31" s="398"/>
      <c r="BZ31" s="398"/>
      <c r="CA31" s="399"/>
      <c r="CB31" s="397">
        <v>2</v>
      </c>
      <c r="CC31" s="398"/>
      <c r="CD31" s="398"/>
      <c r="CE31" s="399"/>
      <c r="CF31" s="35"/>
    </row>
    <row r="32" spans="1:84" ht="9.75" customHeight="1" x14ac:dyDescent="0.2">
      <c r="A32" s="62"/>
      <c r="B32" s="383"/>
      <c r="C32" s="384"/>
      <c r="D32" s="385"/>
      <c r="E32" s="438"/>
      <c r="F32" s="439"/>
      <c r="G32" s="439"/>
      <c r="H32" s="440"/>
      <c r="I32" s="402"/>
      <c r="J32" s="40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383"/>
      <c r="X32" s="384"/>
      <c r="Y32" s="385"/>
      <c r="Z32" s="400"/>
      <c r="AA32" s="401"/>
      <c r="AB32" s="401"/>
      <c r="AC32" s="404"/>
      <c r="AD32" s="400"/>
      <c r="AE32" s="401"/>
      <c r="AF32" s="401"/>
      <c r="AG32" s="404"/>
      <c r="AH32" s="400"/>
      <c r="AI32" s="401"/>
      <c r="AJ32" s="401"/>
      <c r="AK32" s="404"/>
      <c r="AL32" s="384"/>
      <c r="AM32" s="384"/>
      <c r="AN32" s="385"/>
      <c r="AO32" s="400"/>
      <c r="AP32" s="401"/>
      <c r="AQ32" s="401"/>
      <c r="AR32" s="404"/>
      <c r="AS32" s="400"/>
      <c r="AT32" s="401"/>
      <c r="AU32" s="401"/>
      <c r="AV32" s="404"/>
      <c r="AW32" s="400"/>
      <c r="AX32" s="401"/>
      <c r="AY32" s="401"/>
      <c r="AZ32" s="404"/>
      <c r="BA32" s="400"/>
      <c r="BB32" s="401"/>
      <c r="BC32" s="401"/>
      <c r="BD32" s="404"/>
      <c r="BE32" s="400"/>
      <c r="BF32" s="401"/>
      <c r="BG32" s="401"/>
      <c r="BH32" s="404"/>
      <c r="BI32" s="400"/>
      <c r="BJ32" s="401"/>
      <c r="BK32" s="401"/>
      <c r="BL32" s="404"/>
      <c r="BM32" s="400"/>
      <c r="BN32" s="401"/>
      <c r="BO32" s="401"/>
      <c r="BP32" s="404"/>
      <c r="BQ32" s="400"/>
      <c r="BR32" s="401"/>
      <c r="BS32" s="401"/>
      <c r="BT32" s="404"/>
      <c r="BU32" s="383"/>
      <c r="BV32" s="384"/>
      <c r="BW32" s="385"/>
      <c r="BX32" s="400"/>
      <c r="BY32" s="401"/>
      <c r="BZ32" s="401"/>
      <c r="CA32" s="404"/>
      <c r="CB32" s="400"/>
      <c r="CC32" s="401"/>
      <c r="CD32" s="401"/>
      <c r="CE32" s="404"/>
      <c r="CF32" s="35"/>
    </row>
    <row r="33" spans="1:86" ht="3" customHeight="1" x14ac:dyDescent="0.2">
      <c r="A33" s="76"/>
      <c r="B33" s="41"/>
      <c r="C33" s="41"/>
      <c r="D33" s="77"/>
      <c r="E33" s="75"/>
      <c r="F33" s="41"/>
      <c r="G33" s="77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77"/>
    </row>
    <row r="34" spans="1:86" x14ac:dyDescent="0.2">
      <c r="A34" s="78"/>
      <c r="B34" s="132"/>
      <c r="C34" s="379" t="s">
        <v>82</v>
      </c>
      <c r="D34" s="380"/>
      <c r="E34" s="383" t="s">
        <v>100</v>
      </c>
      <c r="F34" s="384"/>
      <c r="G34" s="385"/>
      <c r="H34" s="139"/>
      <c r="I34" s="139" t="s">
        <v>101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381">
        <v>1</v>
      </c>
      <c r="AC34" s="382"/>
      <c r="AD34" s="132"/>
      <c r="AE34" s="132"/>
      <c r="AF34" s="139" t="s">
        <v>83</v>
      </c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381">
        <v>2</v>
      </c>
      <c r="AV34" s="382"/>
      <c r="AW34" s="132"/>
      <c r="AX34" s="132"/>
      <c r="AY34" s="132"/>
      <c r="AZ34" s="132"/>
      <c r="BA34" s="132"/>
      <c r="BB34" s="139" t="s">
        <v>84</v>
      </c>
      <c r="BC34" s="132"/>
      <c r="BD34" s="132"/>
      <c r="BE34" s="132"/>
      <c r="BF34" s="132"/>
      <c r="BG34" s="132"/>
      <c r="BH34" s="132"/>
      <c r="BI34" s="132"/>
      <c r="BJ34" s="132"/>
      <c r="BK34" s="132"/>
      <c r="BL34" s="381">
        <v>3</v>
      </c>
      <c r="BM34" s="38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9" t="s">
        <v>85</v>
      </c>
      <c r="BY34" s="132"/>
      <c r="BZ34" s="132"/>
      <c r="CA34" s="132"/>
      <c r="CB34" s="132"/>
      <c r="CC34" s="132"/>
      <c r="CD34" s="381">
        <v>4</v>
      </c>
      <c r="CE34" s="382"/>
      <c r="CF34" s="136"/>
    </row>
    <row r="35" spans="1:86" ht="3" customHeight="1" x14ac:dyDescent="0.2">
      <c r="A35" s="79"/>
      <c r="B35" s="34"/>
      <c r="C35" s="34"/>
      <c r="D35" s="31"/>
      <c r="E35" s="30"/>
      <c r="F35" s="34"/>
      <c r="G35" s="31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31"/>
    </row>
    <row r="36" spans="1:86" ht="9" customHeight="1" x14ac:dyDescent="0.2">
      <c r="A36" s="62"/>
      <c r="B36" s="140" t="s">
        <v>86</v>
      </c>
      <c r="C36" s="44"/>
      <c r="D36" s="44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77"/>
      <c r="BF36" s="388" t="s">
        <v>23</v>
      </c>
      <c r="BG36" s="389"/>
      <c r="BH36" s="389"/>
      <c r="BI36" s="389"/>
      <c r="BJ36" s="389"/>
      <c r="BK36" s="389"/>
      <c r="BL36" s="389"/>
      <c r="BM36" s="390"/>
      <c r="BN36" s="421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422"/>
      <c r="CE36" s="423"/>
      <c r="CF36" s="51"/>
    </row>
    <row r="37" spans="1:86" x14ac:dyDescent="0.2">
      <c r="A37" s="62"/>
      <c r="B37" s="37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6"/>
      <c r="BB37" s="386"/>
      <c r="BC37" s="386"/>
      <c r="BD37" s="386"/>
      <c r="BE37" s="387"/>
      <c r="BF37" s="391"/>
      <c r="BG37" s="392"/>
      <c r="BH37" s="392"/>
      <c r="BI37" s="392"/>
      <c r="BJ37" s="392"/>
      <c r="BK37" s="392"/>
      <c r="BL37" s="392"/>
      <c r="BM37" s="393"/>
      <c r="BN37" s="424"/>
      <c r="BO37" s="425"/>
      <c r="BP37" s="425"/>
      <c r="BQ37" s="425"/>
      <c r="BR37" s="425"/>
      <c r="BS37" s="425"/>
      <c r="BT37" s="425"/>
      <c r="BU37" s="425"/>
      <c r="BV37" s="425"/>
      <c r="BW37" s="425"/>
      <c r="BX37" s="425"/>
      <c r="BY37" s="425"/>
      <c r="BZ37" s="425"/>
      <c r="CA37" s="425"/>
      <c r="CB37" s="425"/>
      <c r="CC37" s="425"/>
      <c r="CD37" s="425"/>
      <c r="CE37" s="426"/>
      <c r="CF37" s="62"/>
      <c r="CG37" s="3"/>
      <c r="CH37" s="3"/>
    </row>
    <row r="38" spans="1:86" ht="2.25" customHeight="1" x14ac:dyDescent="0.2">
      <c r="A38" s="62"/>
      <c r="B38" s="3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1"/>
      <c r="BF38" s="394"/>
      <c r="BG38" s="395"/>
      <c r="BH38" s="395"/>
      <c r="BI38" s="395"/>
      <c r="BJ38" s="395"/>
      <c r="BK38" s="395"/>
      <c r="BL38" s="395"/>
      <c r="BM38" s="396"/>
      <c r="BN38" s="406"/>
      <c r="BO38" s="406"/>
      <c r="BP38" s="405"/>
      <c r="BQ38" s="405"/>
      <c r="BR38" s="405"/>
      <c r="BS38" s="405"/>
      <c r="BT38" s="405"/>
      <c r="BU38" s="405"/>
      <c r="BV38" s="405"/>
      <c r="BW38" s="405"/>
      <c r="BX38" s="405"/>
      <c r="BY38" s="405"/>
      <c r="BZ38" s="405"/>
      <c r="CA38" s="405"/>
      <c r="CB38" s="405"/>
      <c r="CC38" s="405"/>
      <c r="CD38" s="407"/>
      <c r="CE38" s="408"/>
      <c r="CF38" s="62"/>
      <c r="CG38" s="3"/>
      <c r="CH38" s="3"/>
    </row>
    <row r="39" spans="1:86" ht="8.25" customHeight="1" x14ac:dyDescent="0.2">
      <c r="A39" s="62"/>
      <c r="B39" s="142" t="s">
        <v>87</v>
      </c>
      <c r="C39" s="41"/>
      <c r="D39" s="41"/>
      <c r="E39" s="41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3"/>
      <c r="AA39" s="75"/>
      <c r="AB39" s="141" t="s">
        <v>49</v>
      </c>
      <c r="AC39" s="41"/>
      <c r="AD39" s="41"/>
      <c r="AE39" s="41"/>
      <c r="AF39" s="41"/>
      <c r="AG39" s="41"/>
      <c r="AH39" s="41"/>
      <c r="AI39" s="41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2"/>
      <c r="BB39" s="372"/>
      <c r="BC39" s="372"/>
      <c r="BD39" s="372"/>
      <c r="BE39" s="372"/>
      <c r="BF39" s="373"/>
      <c r="BG39" s="397" t="s">
        <v>27</v>
      </c>
      <c r="BH39" s="398"/>
      <c r="BI39" s="398"/>
      <c r="BJ39" s="398"/>
      <c r="BK39" s="398"/>
      <c r="BL39" s="398"/>
      <c r="BM39" s="398"/>
      <c r="BN39" s="398"/>
      <c r="BO39" s="398"/>
      <c r="BP39" s="398"/>
      <c r="BQ39" s="399"/>
      <c r="BR39" s="346" t="s">
        <v>24</v>
      </c>
      <c r="BS39" s="347"/>
      <c r="BT39" s="347"/>
      <c r="BU39" s="348"/>
      <c r="BV39" s="346" t="s">
        <v>26</v>
      </c>
      <c r="BW39" s="347"/>
      <c r="BX39" s="347"/>
      <c r="BY39" s="347"/>
      <c r="BZ39" s="347"/>
      <c r="CA39" s="347"/>
      <c r="CB39" s="347"/>
      <c r="CC39" s="347"/>
      <c r="CD39" s="347"/>
      <c r="CE39" s="348"/>
      <c r="CF39" s="62"/>
      <c r="CG39" s="3"/>
      <c r="CH39" s="3"/>
    </row>
    <row r="40" spans="1:86" ht="10.5" customHeight="1" x14ac:dyDescent="0.2">
      <c r="A40" s="62"/>
      <c r="B40" s="30"/>
      <c r="C40" s="34"/>
      <c r="D40" s="34"/>
      <c r="E40" s="3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5"/>
      <c r="AA40" s="30"/>
      <c r="AB40" s="34"/>
      <c r="AC40" s="34"/>
      <c r="AD40" s="34"/>
      <c r="AE40" s="34"/>
      <c r="AF40" s="34"/>
      <c r="AG40" s="34"/>
      <c r="AH40" s="34"/>
      <c r="AI40" s="3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4"/>
      <c r="BC40" s="374"/>
      <c r="BD40" s="374"/>
      <c r="BE40" s="374"/>
      <c r="BF40" s="375"/>
      <c r="BG40" s="400"/>
      <c r="BH40" s="401"/>
      <c r="BI40" s="401"/>
      <c r="BJ40" s="401"/>
      <c r="BK40" s="401"/>
      <c r="BL40" s="401"/>
      <c r="BM40" s="401"/>
      <c r="BN40" s="401"/>
      <c r="BO40" s="402"/>
      <c r="BP40" s="402"/>
      <c r="BQ40" s="403"/>
      <c r="BR40" s="369"/>
      <c r="BS40" s="370"/>
      <c r="BT40" s="370"/>
      <c r="BU40" s="371"/>
      <c r="BV40" s="376"/>
      <c r="BW40" s="377"/>
      <c r="BX40" s="377"/>
      <c r="BY40" s="377"/>
      <c r="BZ40" s="377"/>
      <c r="CA40" s="377"/>
      <c r="CB40" s="377"/>
      <c r="CC40" s="377"/>
      <c r="CD40" s="377"/>
      <c r="CE40" s="378"/>
      <c r="CF40" s="62"/>
      <c r="CG40" s="3"/>
      <c r="CH40" s="3"/>
    </row>
    <row r="41" spans="1:86" ht="8.25" customHeight="1" x14ac:dyDescent="0.2">
      <c r="A41" s="62"/>
      <c r="B41" s="142" t="s">
        <v>88</v>
      </c>
      <c r="C41" s="134"/>
      <c r="D41" s="134"/>
      <c r="E41" s="134"/>
      <c r="F41" s="135" t="s">
        <v>43</v>
      </c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81"/>
      <c r="U41" s="81"/>
      <c r="V41" s="81"/>
      <c r="W41" s="81"/>
      <c r="X41" s="81"/>
      <c r="Y41" s="81"/>
      <c r="Z41" s="81"/>
      <c r="AA41" s="82"/>
      <c r="AB41" s="80"/>
      <c r="AC41" s="82"/>
      <c r="AD41" s="82"/>
      <c r="AE41" s="82"/>
      <c r="AF41" s="82"/>
      <c r="AG41" s="82"/>
      <c r="AH41" s="82"/>
      <c r="AI41" s="82"/>
      <c r="AJ41" s="83"/>
      <c r="AK41" s="83"/>
      <c r="AL41" s="83"/>
      <c r="AM41" s="83"/>
      <c r="AN41" s="83"/>
      <c r="AO41" s="83"/>
      <c r="AP41" s="346" t="s">
        <v>46</v>
      </c>
      <c r="AQ41" s="347"/>
      <c r="AR41" s="347"/>
      <c r="AS41" s="347"/>
      <c r="AT41" s="347"/>
      <c r="AU41" s="347"/>
      <c r="AV41" s="347"/>
      <c r="AW41" s="347"/>
      <c r="AX41" s="347"/>
      <c r="AY41" s="347"/>
      <c r="AZ41" s="348"/>
      <c r="BA41" s="346" t="s">
        <v>89</v>
      </c>
      <c r="BB41" s="347"/>
      <c r="BC41" s="347"/>
      <c r="BD41" s="347"/>
      <c r="BE41" s="347"/>
      <c r="BF41" s="347"/>
      <c r="BG41" s="347"/>
      <c r="BH41" s="348"/>
      <c r="BI41" s="346" t="s">
        <v>90</v>
      </c>
      <c r="BJ41" s="347"/>
      <c r="BK41" s="347"/>
      <c r="BL41" s="347"/>
      <c r="BM41" s="347"/>
      <c r="BN41" s="348"/>
      <c r="BO41" s="363"/>
      <c r="BP41" s="364"/>
      <c r="BQ41" s="364"/>
      <c r="BR41" s="364"/>
      <c r="BS41" s="364"/>
      <c r="BT41" s="364"/>
      <c r="BU41" s="364"/>
      <c r="BV41" s="364"/>
      <c r="BW41" s="364"/>
      <c r="BX41" s="364"/>
      <c r="BY41" s="364"/>
      <c r="BZ41" s="365"/>
      <c r="CA41" s="357" t="s">
        <v>92</v>
      </c>
      <c r="CB41" s="358"/>
      <c r="CC41" s="358"/>
      <c r="CD41" s="358"/>
      <c r="CE41" s="359"/>
      <c r="CF41" s="62"/>
      <c r="CG41" s="3"/>
      <c r="CH41" s="3"/>
    </row>
    <row r="42" spans="1:86" ht="10.5" customHeight="1" x14ac:dyDescent="0.2">
      <c r="A42" s="84"/>
      <c r="B42" s="30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6"/>
      <c r="AP42" s="349"/>
      <c r="AQ42" s="350"/>
      <c r="AR42" s="350"/>
      <c r="AS42" s="350"/>
      <c r="AT42" s="350"/>
      <c r="AU42" s="350"/>
      <c r="AV42" s="350"/>
      <c r="AW42" s="350"/>
      <c r="AX42" s="350"/>
      <c r="AY42" s="350"/>
      <c r="AZ42" s="351"/>
      <c r="BA42" s="349"/>
      <c r="BB42" s="350"/>
      <c r="BC42" s="350"/>
      <c r="BD42" s="350"/>
      <c r="BE42" s="350"/>
      <c r="BF42" s="350"/>
      <c r="BG42" s="350"/>
      <c r="BH42" s="351"/>
      <c r="BI42" s="352" t="s">
        <v>91</v>
      </c>
      <c r="BJ42" s="353"/>
      <c r="BK42" s="353"/>
      <c r="BL42" s="353"/>
      <c r="BM42" s="353"/>
      <c r="BN42" s="354"/>
      <c r="BO42" s="366"/>
      <c r="BP42" s="367"/>
      <c r="BQ42" s="367"/>
      <c r="BR42" s="367"/>
      <c r="BS42" s="367"/>
      <c r="BT42" s="367"/>
      <c r="BU42" s="367"/>
      <c r="BV42" s="367"/>
      <c r="BW42" s="367"/>
      <c r="BX42" s="367"/>
      <c r="BY42" s="367"/>
      <c r="BZ42" s="368"/>
      <c r="CA42" s="360"/>
      <c r="CB42" s="361"/>
      <c r="CC42" s="361"/>
      <c r="CD42" s="361"/>
      <c r="CE42" s="362"/>
      <c r="CF42" s="84"/>
      <c r="CG42" s="3"/>
      <c r="CH42" s="3"/>
    </row>
    <row r="43" spans="1:86" ht="18.75" customHeight="1" x14ac:dyDescent="0.2">
      <c r="A43" s="85"/>
      <c r="B43" s="144" t="s">
        <v>257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8"/>
      <c r="CG43" s="3"/>
      <c r="CH43" s="3"/>
    </row>
    <row r="44" spans="1:86" s="4" customFormat="1" ht="11.25" customHeight="1" x14ac:dyDescent="0.2">
      <c r="A44" s="548" t="s">
        <v>103</v>
      </c>
      <c r="B44" s="549"/>
      <c r="C44" s="242" t="s">
        <v>258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7"/>
      <c r="X44" s="242" t="s">
        <v>93</v>
      </c>
      <c r="Y44" s="236"/>
      <c r="Z44" s="237"/>
      <c r="AA44" s="242" t="s">
        <v>94</v>
      </c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7"/>
      <c r="AQ44" s="548" t="s">
        <v>102</v>
      </c>
      <c r="AR44" s="549"/>
      <c r="AS44" s="242" t="s">
        <v>259</v>
      </c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7"/>
      <c r="BN44" s="242" t="s">
        <v>93</v>
      </c>
      <c r="BO44" s="236"/>
      <c r="BP44" s="237"/>
      <c r="BQ44" s="242" t="s">
        <v>104</v>
      </c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236"/>
      <c r="CC44" s="236"/>
      <c r="CD44" s="236"/>
      <c r="CE44" s="236"/>
      <c r="CF44" s="237"/>
      <c r="CG44" s="7"/>
      <c r="CH44" s="7"/>
    </row>
    <row r="45" spans="1:86" ht="11.25" customHeight="1" x14ac:dyDescent="0.2">
      <c r="A45" s="550"/>
      <c r="B45" s="551"/>
      <c r="C45" s="545" t="s">
        <v>260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  <c r="Q45" s="546"/>
      <c r="R45" s="546"/>
      <c r="S45" s="546"/>
      <c r="T45" s="546"/>
      <c r="U45" s="546"/>
      <c r="V45" s="546"/>
      <c r="W45" s="547"/>
      <c r="X45" s="274"/>
      <c r="Y45" s="240"/>
      <c r="Z45" s="241"/>
      <c r="AA45" s="352" t="s">
        <v>95</v>
      </c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3"/>
      <c r="AP45" s="354"/>
      <c r="AQ45" s="550"/>
      <c r="AR45" s="551"/>
      <c r="AS45" s="545" t="s">
        <v>261</v>
      </c>
      <c r="AT45" s="546"/>
      <c r="AU45" s="546"/>
      <c r="AV45" s="546"/>
      <c r="AW45" s="546"/>
      <c r="AX45" s="546"/>
      <c r="AY45" s="546"/>
      <c r="AZ45" s="546"/>
      <c r="BA45" s="546"/>
      <c r="BB45" s="546"/>
      <c r="BC45" s="546"/>
      <c r="BD45" s="546"/>
      <c r="BE45" s="546"/>
      <c r="BF45" s="546"/>
      <c r="BG45" s="546"/>
      <c r="BH45" s="546"/>
      <c r="BI45" s="546"/>
      <c r="BJ45" s="546"/>
      <c r="BK45" s="546"/>
      <c r="BL45" s="546"/>
      <c r="BM45" s="547"/>
      <c r="BN45" s="274"/>
      <c r="BO45" s="240"/>
      <c r="BP45" s="241"/>
      <c r="BQ45" s="352" t="s">
        <v>95</v>
      </c>
      <c r="BR45" s="353"/>
      <c r="BS45" s="353"/>
      <c r="BT45" s="353"/>
      <c r="BU45" s="353"/>
      <c r="BV45" s="353"/>
      <c r="BW45" s="353"/>
      <c r="BX45" s="353"/>
      <c r="BY45" s="353"/>
      <c r="BZ45" s="353"/>
      <c r="CA45" s="353"/>
      <c r="CB45" s="353"/>
      <c r="CC45" s="353"/>
      <c r="CD45" s="353"/>
      <c r="CE45" s="353"/>
      <c r="CF45" s="354"/>
      <c r="CG45" s="3"/>
      <c r="CH45" s="3"/>
    </row>
    <row r="46" spans="1:86" ht="18.75" customHeight="1" x14ac:dyDescent="0.25">
      <c r="A46" s="506" t="s">
        <v>97</v>
      </c>
      <c r="B46" s="506"/>
      <c r="C46" s="506"/>
      <c r="D46" s="506"/>
      <c r="E46" s="506"/>
      <c r="F46" s="506"/>
      <c r="G46" s="506"/>
      <c r="H46" s="544">
        <v>601</v>
      </c>
      <c r="I46" s="225"/>
      <c r="J46" s="226"/>
      <c r="K46" s="568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70"/>
      <c r="X46" s="555">
        <v>9</v>
      </c>
      <c r="Y46" s="556"/>
      <c r="Z46" s="557"/>
      <c r="AA46" s="552">
        <v>631</v>
      </c>
      <c r="AB46" s="553"/>
      <c r="AC46" s="554"/>
      <c r="AD46" s="567">
        <f t="shared" ref="AD46:AD51" si="0">ROUND(K46*X46%,2)</f>
        <v>0</v>
      </c>
      <c r="AE46" s="567"/>
      <c r="AF46" s="567"/>
      <c r="AG46" s="567"/>
      <c r="AH46" s="567"/>
      <c r="AI46" s="567"/>
      <c r="AJ46" s="567"/>
      <c r="AK46" s="567"/>
      <c r="AL46" s="567"/>
      <c r="AM46" s="567"/>
      <c r="AN46" s="567"/>
      <c r="AO46" s="567"/>
      <c r="AP46" s="567"/>
      <c r="AQ46" s="506" t="s">
        <v>105</v>
      </c>
      <c r="AR46" s="506"/>
      <c r="AS46" s="506"/>
      <c r="AT46" s="506"/>
      <c r="AU46" s="506"/>
      <c r="AV46" s="506"/>
      <c r="AW46" s="506"/>
      <c r="AX46" s="544">
        <v>651</v>
      </c>
      <c r="AY46" s="225"/>
      <c r="AZ46" s="226"/>
      <c r="BA46" s="568"/>
      <c r="BB46" s="569"/>
      <c r="BC46" s="569"/>
      <c r="BD46" s="569"/>
      <c r="BE46" s="569"/>
      <c r="BF46" s="569"/>
      <c r="BG46" s="569"/>
      <c r="BH46" s="569"/>
      <c r="BI46" s="569"/>
      <c r="BJ46" s="569"/>
      <c r="BK46" s="569"/>
      <c r="BL46" s="569"/>
      <c r="BM46" s="570"/>
      <c r="BN46" s="559">
        <v>9</v>
      </c>
      <c r="BO46" s="559"/>
      <c r="BP46" s="559"/>
      <c r="BQ46" s="552">
        <v>671</v>
      </c>
      <c r="BR46" s="553"/>
      <c r="BS46" s="554"/>
      <c r="BT46" s="567">
        <f t="shared" ref="BT46:BT57" si="1">ROUND(BA46*BN46%,2)</f>
        <v>0</v>
      </c>
      <c r="BU46" s="567"/>
      <c r="BV46" s="567"/>
      <c r="BW46" s="567"/>
      <c r="BX46" s="567"/>
      <c r="BY46" s="567"/>
      <c r="BZ46" s="567"/>
      <c r="CA46" s="567"/>
      <c r="CB46" s="567"/>
      <c r="CC46" s="567"/>
      <c r="CD46" s="567"/>
      <c r="CE46" s="567"/>
      <c r="CF46" s="567"/>
      <c r="CG46" s="3"/>
      <c r="CH46" s="3"/>
    </row>
    <row r="47" spans="1:86" ht="18.75" customHeight="1" x14ac:dyDescent="0.25">
      <c r="A47" s="506"/>
      <c r="B47" s="506"/>
      <c r="C47" s="506"/>
      <c r="D47" s="506"/>
      <c r="E47" s="506"/>
      <c r="F47" s="506"/>
      <c r="G47" s="506"/>
      <c r="H47" s="544">
        <v>602</v>
      </c>
      <c r="I47" s="225"/>
      <c r="J47" s="226"/>
      <c r="K47" s="568"/>
      <c r="L47" s="569"/>
      <c r="M47" s="569"/>
      <c r="N47" s="569"/>
      <c r="O47" s="569"/>
      <c r="P47" s="569"/>
      <c r="Q47" s="569"/>
      <c r="R47" s="569"/>
      <c r="S47" s="569"/>
      <c r="T47" s="569"/>
      <c r="U47" s="569"/>
      <c r="V47" s="569"/>
      <c r="W47" s="570"/>
      <c r="X47" s="555">
        <v>4.5</v>
      </c>
      <c r="Y47" s="556"/>
      <c r="Z47" s="557"/>
      <c r="AA47" s="552">
        <v>632</v>
      </c>
      <c r="AB47" s="553"/>
      <c r="AC47" s="554"/>
      <c r="AD47" s="567">
        <f t="shared" si="0"/>
        <v>0</v>
      </c>
      <c r="AE47" s="567"/>
      <c r="AF47" s="567"/>
      <c r="AG47" s="567"/>
      <c r="AH47" s="567"/>
      <c r="AI47" s="567"/>
      <c r="AJ47" s="567"/>
      <c r="AK47" s="567"/>
      <c r="AL47" s="567"/>
      <c r="AM47" s="567"/>
      <c r="AN47" s="567"/>
      <c r="AO47" s="567"/>
      <c r="AP47" s="567"/>
      <c r="AQ47" s="506"/>
      <c r="AR47" s="506"/>
      <c r="AS47" s="506"/>
      <c r="AT47" s="506"/>
      <c r="AU47" s="506"/>
      <c r="AV47" s="506"/>
      <c r="AW47" s="506"/>
      <c r="AX47" s="544">
        <v>652</v>
      </c>
      <c r="AY47" s="225"/>
      <c r="AZ47" s="226"/>
      <c r="BA47" s="568"/>
      <c r="BB47" s="569"/>
      <c r="BC47" s="569"/>
      <c r="BD47" s="569"/>
      <c r="BE47" s="569"/>
      <c r="BF47" s="569"/>
      <c r="BG47" s="569"/>
      <c r="BH47" s="569"/>
      <c r="BI47" s="569"/>
      <c r="BJ47" s="569"/>
      <c r="BK47" s="569"/>
      <c r="BL47" s="569"/>
      <c r="BM47" s="570"/>
      <c r="BN47" s="559">
        <v>4.5</v>
      </c>
      <c r="BO47" s="559"/>
      <c r="BP47" s="559"/>
      <c r="BQ47" s="552">
        <v>672</v>
      </c>
      <c r="BR47" s="553"/>
      <c r="BS47" s="554"/>
      <c r="BT47" s="567">
        <f t="shared" si="1"/>
        <v>0</v>
      </c>
      <c r="BU47" s="567"/>
      <c r="BV47" s="567"/>
      <c r="BW47" s="567"/>
      <c r="BX47" s="567"/>
      <c r="BY47" s="567"/>
      <c r="BZ47" s="567"/>
      <c r="CA47" s="567"/>
      <c r="CB47" s="567"/>
      <c r="CC47" s="567"/>
      <c r="CD47" s="567"/>
      <c r="CE47" s="567"/>
      <c r="CF47" s="567"/>
      <c r="CG47" s="3"/>
      <c r="CH47" s="3"/>
    </row>
    <row r="48" spans="1:86" ht="18.75" customHeight="1" x14ac:dyDescent="0.25">
      <c r="A48" s="506"/>
      <c r="B48" s="506"/>
      <c r="C48" s="506"/>
      <c r="D48" s="506"/>
      <c r="E48" s="506"/>
      <c r="F48" s="506"/>
      <c r="G48" s="506"/>
      <c r="H48" s="544">
        <v>603</v>
      </c>
      <c r="I48" s="225"/>
      <c r="J48" s="226"/>
      <c r="K48" s="568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70"/>
      <c r="X48" s="555">
        <v>19</v>
      </c>
      <c r="Y48" s="556"/>
      <c r="Z48" s="557"/>
      <c r="AA48" s="552">
        <v>633</v>
      </c>
      <c r="AB48" s="553"/>
      <c r="AC48" s="554"/>
      <c r="AD48" s="567">
        <f t="shared" si="0"/>
        <v>0</v>
      </c>
      <c r="AE48" s="567"/>
      <c r="AF48" s="567"/>
      <c r="AG48" s="567"/>
      <c r="AH48" s="567"/>
      <c r="AI48" s="567"/>
      <c r="AJ48" s="567"/>
      <c r="AK48" s="567"/>
      <c r="AL48" s="567"/>
      <c r="AM48" s="567"/>
      <c r="AN48" s="567"/>
      <c r="AO48" s="567"/>
      <c r="AP48" s="567"/>
      <c r="AQ48" s="506"/>
      <c r="AR48" s="506"/>
      <c r="AS48" s="506"/>
      <c r="AT48" s="506"/>
      <c r="AU48" s="506"/>
      <c r="AV48" s="506"/>
      <c r="AW48" s="506"/>
      <c r="AX48" s="544">
        <v>653</v>
      </c>
      <c r="AY48" s="225"/>
      <c r="AZ48" s="226"/>
      <c r="BA48" s="568"/>
      <c r="BB48" s="569"/>
      <c r="BC48" s="569"/>
      <c r="BD48" s="569"/>
      <c r="BE48" s="569"/>
      <c r="BF48" s="569"/>
      <c r="BG48" s="569"/>
      <c r="BH48" s="569"/>
      <c r="BI48" s="569"/>
      <c r="BJ48" s="569"/>
      <c r="BK48" s="569"/>
      <c r="BL48" s="569"/>
      <c r="BM48" s="570"/>
      <c r="BN48" s="559">
        <v>19</v>
      </c>
      <c r="BO48" s="559"/>
      <c r="BP48" s="559"/>
      <c r="BQ48" s="552">
        <v>673</v>
      </c>
      <c r="BR48" s="553"/>
      <c r="BS48" s="554"/>
      <c r="BT48" s="567">
        <f t="shared" si="1"/>
        <v>0</v>
      </c>
      <c r="BU48" s="567"/>
      <c r="BV48" s="567"/>
      <c r="BW48" s="567"/>
      <c r="BX48" s="567"/>
      <c r="BY48" s="567"/>
      <c r="BZ48" s="567"/>
      <c r="CA48" s="567"/>
      <c r="CB48" s="567"/>
      <c r="CC48" s="567"/>
      <c r="CD48" s="567"/>
      <c r="CE48" s="567"/>
      <c r="CF48" s="567"/>
      <c r="CG48" s="3"/>
      <c r="CH48" s="3"/>
    </row>
    <row r="49" spans="1:86" ht="18.75" customHeight="1" x14ac:dyDescent="0.25">
      <c r="A49" s="506" t="s">
        <v>98</v>
      </c>
      <c r="B49" s="506"/>
      <c r="C49" s="506"/>
      <c r="D49" s="506"/>
      <c r="E49" s="506"/>
      <c r="F49" s="506"/>
      <c r="G49" s="506"/>
      <c r="H49" s="544">
        <v>604</v>
      </c>
      <c r="I49" s="225"/>
      <c r="J49" s="226"/>
      <c r="K49" s="560"/>
      <c r="L49" s="561"/>
      <c r="M49" s="561"/>
      <c r="N49" s="561"/>
      <c r="O49" s="561"/>
      <c r="P49" s="561"/>
      <c r="Q49" s="561"/>
      <c r="R49" s="561"/>
      <c r="S49" s="561"/>
      <c r="T49" s="561"/>
      <c r="U49" s="561"/>
      <c r="V49" s="561"/>
      <c r="W49" s="562"/>
      <c r="X49" s="555">
        <v>6</v>
      </c>
      <c r="Y49" s="556"/>
      <c r="Z49" s="557"/>
      <c r="AA49" s="552">
        <v>634</v>
      </c>
      <c r="AB49" s="553"/>
      <c r="AC49" s="554"/>
      <c r="AD49" s="558">
        <f t="shared" si="0"/>
        <v>0</v>
      </c>
      <c r="AE49" s="558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06" t="s">
        <v>106</v>
      </c>
      <c r="AR49" s="506"/>
      <c r="AS49" s="506"/>
      <c r="AT49" s="506"/>
      <c r="AU49" s="506"/>
      <c r="AV49" s="506"/>
      <c r="AW49" s="506"/>
      <c r="AX49" s="544">
        <v>654</v>
      </c>
      <c r="AY49" s="225"/>
      <c r="AZ49" s="226"/>
      <c r="BA49" s="575"/>
      <c r="BB49" s="576"/>
      <c r="BC49" s="576"/>
      <c r="BD49" s="576"/>
      <c r="BE49" s="576"/>
      <c r="BF49" s="576"/>
      <c r="BG49" s="576"/>
      <c r="BH49" s="576"/>
      <c r="BI49" s="576"/>
      <c r="BJ49" s="576"/>
      <c r="BK49" s="576"/>
      <c r="BL49" s="576"/>
      <c r="BM49" s="577"/>
      <c r="BN49" s="559">
        <v>9</v>
      </c>
      <c r="BO49" s="559"/>
      <c r="BP49" s="559"/>
      <c r="BQ49" s="552">
        <v>674</v>
      </c>
      <c r="BR49" s="553"/>
      <c r="BS49" s="554"/>
      <c r="BT49" s="574">
        <f t="shared" si="1"/>
        <v>0</v>
      </c>
      <c r="BU49" s="574"/>
      <c r="BV49" s="574"/>
      <c r="BW49" s="574"/>
      <c r="BX49" s="574"/>
      <c r="BY49" s="574"/>
      <c r="BZ49" s="574"/>
      <c r="CA49" s="574"/>
      <c r="CB49" s="574"/>
      <c r="CC49" s="574"/>
      <c r="CD49" s="574"/>
      <c r="CE49" s="574"/>
      <c r="CF49" s="574"/>
      <c r="CG49" s="3"/>
      <c r="CH49" s="3"/>
    </row>
    <row r="50" spans="1:86" ht="18.75" customHeight="1" x14ac:dyDescent="0.25">
      <c r="A50" s="506"/>
      <c r="B50" s="506"/>
      <c r="C50" s="506"/>
      <c r="D50" s="506"/>
      <c r="E50" s="506"/>
      <c r="F50" s="506"/>
      <c r="G50" s="506"/>
      <c r="H50" s="544">
        <v>605</v>
      </c>
      <c r="I50" s="225"/>
      <c r="J50" s="226"/>
      <c r="K50" s="560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2"/>
      <c r="X50" s="555">
        <v>3</v>
      </c>
      <c r="Y50" s="556"/>
      <c r="Z50" s="557"/>
      <c r="AA50" s="552">
        <v>635</v>
      </c>
      <c r="AB50" s="553"/>
      <c r="AC50" s="554"/>
      <c r="AD50" s="558">
        <f t="shared" si="0"/>
        <v>0</v>
      </c>
      <c r="AE50" s="558"/>
      <c r="AF50" s="558"/>
      <c r="AG50" s="558"/>
      <c r="AH50" s="558"/>
      <c r="AI50" s="558"/>
      <c r="AJ50" s="558"/>
      <c r="AK50" s="558"/>
      <c r="AL50" s="558"/>
      <c r="AM50" s="558"/>
      <c r="AN50" s="558"/>
      <c r="AO50" s="558"/>
      <c r="AP50" s="558"/>
      <c r="AQ50" s="506"/>
      <c r="AR50" s="506"/>
      <c r="AS50" s="506"/>
      <c r="AT50" s="506"/>
      <c r="AU50" s="506"/>
      <c r="AV50" s="506"/>
      <c r="AW50" s="506"/>
      <c r="AX50" s="544">
        <v>655</v>
      </c>
      <c r="AY50" s="225"/>
      <c r="AZ50" s="226"/>
      <c r="BA50" s="575"/>
      <c r="BB50" s="576"/>
      <c r="BC50" s="576"/>
      <c r="BD50" s="576"/>
      <c r="BE50" s="576"/>
      <c r="BF50" s="576"/>
      <c r="BG50" s="576"/>
      <c r="BH50" s="576"/>
      <c r="BI50" s="576"/>
      <c r="BJ50" s="576"/>
      <c r="BK50" s="576"/>
      <c r="BL50" s="576"/>
      <c r="BM50" s="577"/>
      <c r="BN50" s="559">
        <v>4.5</v>
      </c>
      <c r="BO50" s="559"/>
      <c r="BP50" s="559"/>
      <c r="BQ50" s="552">
        <v>675</v>
      </c>
      <c r="BR50" s="553"/>
      <c r="BS50" s="554"/>
      <c r="BT50" s="574">
        <f t="shared" si="1"/>
        <v>0</v>
      </c>
      <c r="BU50" s="574"/>
      <c r="BV50" s="574"/>
      <c r="BW50" s="574"/>
      <c r="BX50" s="574"/>
      <c r="BY50" s="574"/>
      <c r="BZ50" s="574"/>
      <c r="CA50" s="574"/>
      <c r="CB50" s="574"/>
      <c r="CC50" s="574"/>
      <c r="CD50" s="574"/>
      <c r="CE50" s="574"/>
      <c r="CF50" s="574"/>
      <c r="CG50" s="3"/>
      <c r="CH50" s="3"/>
    </row>
    <row r="51" spans="1:86" ht="18.75" customHeight="1" x14ac:dyDescent="0.25">
      <c r="A51" s="506"/>
      <c r="B51" s="506"/>
      <c r="C51" s="506"/>
      <c r="D51" s="506"/>
      <c r="E51" s="506"/>
      <c r="F51" s="506"/>
      <c r="G51" s="506"/>
      <c r="H51" s="544">
        <v>606</v>
      </c>
      <c r="I51" s="225"/>
      <c r="J51" s="226"/>
      <c r="K51" s="560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  <c r="W51" s="562"/>
      <c r="X51" s="555">
        <v>13</v>
      </c>
      <c r="Y51" s="556"/>
      <c r="Z51" s="557"/>
      <c r="AA51" s="552">
        <v>636</v>
      </c>
      <c r="AB51" s="553"/>
      <c r="AC51" s="554"/>
      <c r="AD51" s="558">
        <f t="shared" si="0"/>
        <v>0</v>
      </c>
      <c r="AE51" s="558"/>
      <c r="AF51" s="558"/>
      <c r="AG51" s="558"/>
      <c r="AH51" s="558"/>
      <c r="AI51" s="558"/>
      <c r="AJ51" s="558"/>
      <c r="AK51" s="558"/>
      <c r="AL51" s="558"/>
      <c r="AM51" s="558"/>
      <c r="AN51" s="558"/>
      <c r="AO51" s="558"/>
      <c r="AP51" s="558"/>
      <c r="AQ51" s="506"/>
      <c r="AR51" s="506"/>
      <c r="AS51" s="506"/>
      <c r="AT51" s="506"/>
      <c r="AU51" s="506"/>
      <c r="AV51" s="506"/>
      <c r="AW51" s="506"/>
      <c r="AX51" s="544">
        <v>656</v>
      </c>
      <c r="AY51" s="225"/>
      <c r="AZ51" s="226"/>
      <c r="BA51" s="575"/>
      <c r="BB51" s="576"/>
      <c r="BC51" s="576"/>
      <c r="BD51" s="576"/>
      <c r="BE51" s="576"/>
      <c r="BF51" s="576"/>
      <c r="BG51" s="576"/>
      <c r="BH51" s="576"/>
      <c r="BI51" s="576"/>
      <c r="BJ51" s="576"/>
      <c r="BK51" s="576"/>
      <c r="BL51" s="576"/>
      <c r="BM51" s="577"/>
      <c r="BN51" s="559">
        <v>19</v>
      </c>
      <c r="BO51" s="559"/>
      <c r="BP51" s="559"/>
      <c r="BQ51" s="552">
        <v>676</v>
      </c>
      <c r="BR51" s="553"/>
      <c r="BS51" s="554"/>
      <c r="BT51" s="574">
        <f t="shared" si="1"/>
        <v>0</v>
      </c>
      <c r="BU51" s="574"/>
      <c r="BV51" s="574"/>
      <c r="BW51" s="574"/>
      <c r="BX51" s="574"/>
      <c r="BY51" s="574"/>
      <c r="BZ51" s="574"/>
      <c r="CA51" s="574"/>
      <c r="CB51" s="574"/>
      <c r="CC51" s="574"/>
      <c r="CD51" s="574"/>
      <c r="CE51" s="574"/>
      <c r="CF51" s="574"/>
      <c r="CG51" s="3"/>
      <c r="CH51" s="3"/>
    </row>
    <row r="52" spans="1:86" ht="18.75" customHeight="1" x14ac:dyDescent="0.25">
      <c r="A52" s="571" t="s">
        <v>109</v>
      </c>
      <c r="B52" s="572"/>
      <c r="C52" s="572"/>
      <c r="D52" s="572"/>
      <c r="E52" s="572"/>
      <c r="F52" s="572"/>
      <c r="G52" s="573"/>
      <c r="H52" s="552">
        <v>607</v>
      </c>
      <c r="I52" s="553"/>
      <c r="J52" s="554"/>
      <c r="K52" s="563">
        <f>SUM(K46:W51)</f>
        <v>0</v>
      </c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5"/>
      <c r="X52" s="506" t="s">
        <v>96</v>
      </c>
      <c r="Y52" s="506"/>
      <c r="Z52" s="506"/>
      <c r="AA52" s="552">
        <v>637</v>
      </c>
      <c r="AB52" s="553"/>
      <c r="AC52" s="554"/>
      <c r="AD52" s="566">
        <f>SUM(AD46:AP51)</f>
        <v>0</v>
      </c>
      <c r="AE52" s="566"/>
      <c r="AF52" s="566"/>
      <c r="AG52" s="566"/>
      <c r="AH52" s="566"/>
      <c r="AI52" s="566"/>
      <c r="AJ52" s="566"/>
      <c r="AK52" s="566"/>
      <c r="AL52" s="566"/>
      <c r="AM52" s="566"/>
      <c r="AN52" s="566"/>
      <c r="AO52" s="566"/>
      <c r="AP52" s="566"/>
      <c r="AQ52" s="506" t="s">
        <v>107</v>
      </c>
      <c r="AR52" s="506"/>
      <c r="AS52" s="506"/>
      <c r="AT52" s="506"/>
      <c r="AU52" s="506"/>
      <c r="AV52" s="506"/>
      <c r="AW52" s="506"/>
      <c r="AX52" s="544">
        <v>657</v>
      </c>
      <c r="AY52" s="225"/>
      <c r="AZ52" s="226"/>
      <c r="BA52" s="560"/>
      <c r="BB52" s="561"/>
      <c r="BC52" s="561"/>
      <c r="BD52" s="561"/>
      <c r="BE52" s="561"/>
      <c r="BF52" s="561"/>
      <c r="BG52" s="561"/>
      <c r="BH52" s="561"/>
      <c r="BI52" s="561"/>
      <c r="BJ52" s="561"/>
      <c r="BK52" s="561"/>
      <c r="BL52" s="561"/>
      <c r="BM52" s="562"/>
      <c r="BN52" s="559">
        <v>6</v>
      </c>
      <c r="BO52" s="559"/>
      <c r="BP52" s="559"/>
      <c r="BQ52" s="552">
        <v>677</v>
      </c>
      <c r="BR52" s="553"/>
      <c r="BS52" s="554"/>
      <c r="BT52" s="558">
        <f t="shared" si="1"/>
        <v>0</v>
      </c>
      <c r="BU52" s="558"/>
      <c r="BV52" s="558"/>
      <c r="BW52" s="558"/>
      <c r="BX52" s="558"/>
      <c r="BY52" s="558"/>
      <c r="BZ52" s="558"/>
      <c r="CA52" s="558"/>
      <c r="CB52" s="558"/>
      <c r="CC52" s="558"/>
      <c r="CD52" s="558"/>
      <c r="CE52" s="558"/>
      <c r="CF52" s="558"/>
      <c r="CG52" s="3"/>
      <c r="CH52" s="3"/>
    </row>
    <row r="53" spans="1:86" ht="18.75" customHeight="1" x14ac:dyDescent="0.25">
      <c r="A53" s="571" t="s">
        <v>112</v>
      </c>
      <c r="B53" s="572"/>
      <c r="C53" s="572"/>
      <c r="D53" s="572"/>
      <c r="E53" s="572"/>
      <c r="F53" s="572"/>
      <c r="G53" s="573"/>
      <c r="H53" s="552">
        <v>608</v>
      </c>
      <c r="I53" s="553"/>
      <c r="J53" s="554"/>
      <c r="K53" s="568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70"/>
      <c r="X53" s="552" t="s">
        <v>110</v>
      </c>
      <c r="Y53" s="553"/>
      <c r="Z53" s="553"/>
      <c r="AA53" s="554"/>
      <c r="AB53" s="507" t="s">
        <v>111</v>
      </c>
      <c r="AC53" s="508"/>
      <c r="AD53" s="508"/>
      <c r="AE53" s="508"/>
      <c r="AF53" s="508"/>
      <c r="AG53" s="508"/>
      <c r="AH53" s="508"/>
      <c r="AI53" s="508"/>
      <c r="AJ53" s="508"/>
      <c r="AK53" s="508"/>
      <c r="AL53" s="508"/>
      <c r="AM53" s="508"/>
      <c r="AN53" s="508"/>
      <c r="AO53" s="508"/>
      <c r="AP53" s="509"/>
      <c r="AQ53" s="506"/>
      <c r="AR53" s="506"/>
      <c r="AS53" s="506"/>
      <c r="AT53" s="506"/>
      <c r="AU53" s="506"/>
      <c r="AV53" s="506"/>
      <c r="AW53" s="506"/>
      <c r="AX53" s="544">
        <v>658</v>
      </c>
      <c r="AY53" s="225"/>
      <c r="AZ53" s="226"/>
      <c r="BA53" s="560"/>
      <c r="BB53" s="561"/>
      <c r="BC53" s="561"/>
      <c r="BD53" s="561"/>
      <c r="BE53" s="561"/>
      <c r="BF53" s="561"/>
      <c r="BG53" s="561"/>
      <c r="BH53" s="561"/>
      <c r="BI53" s="561"/>
      <c r="BJ53" s="561"/>
      <c r="BK53" s="561"/>
      <c r="BL53" s="561"/>
      <c r="BM53" s="562"/>
      <c r="BN53" s="559">
        <v>3</v>
      </c>
      <c r="BO53" s="559"/>
      <c r="BP53" s="559"/>
      <c r="BQ53" s="552">
        <v>678</v>
      </c>
      <c r="BR53" s="553"/>
      <c r="BS53" s="554"/>
      <c r="BT53" s="558">
        <f t="shared" si="1"/>
        <v>0</v>
      </c>
      <c r="BU53" s="558"/>
      <c r="BV53" s="558"/>
      <c r="BW53" s="558"/>
      <c r="BX53" s="558"/>
      <c r="BY53" s="558"/>
      <c r="BZ53" s="558"/>
      <c r="CA53" s="558"/>
      <c r="CB53" s="558"/>
      <c r="CC53" s="558"/>
      <c r="CD53" s="558"/>
      <c r="CE53" s="558"/>
      <c r="CF53" s="558"/>
      <c r="CG53" s="3"/>
      <c r="CH53" s="3"/>
    </row>
    <row r="54" spans="1:86" ht="18.75" customHeight="1" x14ac:dyDescent="0.25">
      <c r="A54" s="571" t="s">
        <v>114</v>
      </c>
      <c r="B54" s="572"/>
      <c r="C54" s="572"/>
      <c r="D54" s="572"/>
      <c r="E54" s="572"/>
      <c r="F54" s="572"/>
      <c r="G54" s="573"/>
      <c r="H54" s="552">
        <v>609</v>
      </c>
      <c r="I54" s="553"/>
      <c r="J54" s="554"/>
      <c r="K54" s="568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70"/>
      <c r="X54" s="578" t="s">
        <v>113</v>
      </c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80"/>
      <c r="AQ54" s="506"/>
      <c r="AR54" s="506"/>
      <c r="AS54" s="506"/>
      <c r="AT54" s="506"/>
      <c r="AU54" s="506"/>
      <c r="AV54" s="506"/>
      <c r="AW54" s="506"/>
      <c r="AX54" s="544">
        <v>659</v>
      </c>
      <c r="AY54" s="225"/>
      <c r="AZ54" s="226"/>
      <c r="BA54" s="560"/>
      <c r="BB54" s="561"/>
      <c r="BC54" s="561"/>
      <c r="BD54" s="561"/>
      <c r="BE54" s="561"/>
      <c r="BF54" s="561"/>
      <c r="BG54" s="561"/>
      <c r="BH54" s="561"/>
      <c r="BI54" s="561"/>
      <c r="BJ54" s="561"/>
      <c r="BK54" s="561"/>
      <c r="BL54" s="561"/>
      <c r="BM54" s="562"/>
      <c r="BN54" s="559">
        <v>13</v>
      </c>
      <c r="BO54" s="559"/>
      <c r="BP54" s="559"/>
      <c r="BQ54" s="552">
        <v>679</v>
      </c>
      <c r="BR54" s="553"/>
      <c r="BS54" s="554"/>
      <c r="BT54" s="558">
        <f t="shared" si="1"/>
        <v>0</v>
      </c>
      <c r="BU54" s="558"/>
      <c r="BV54" s="558"/>
      <c r="BW54" s="558"/>
      <c r="BX54" s="558"/>
      <c r="BY54" s="558"/>
      <c r="BZ54" s="558"/>
      <c r="CA54" s="558"/>
      <c r="CB54" s="558"/>
      <c r="CC54" s="558"/>
      <c r="CD54" s="558"/>
      <c r="CE54" s="558"/>
      <c r="CF54" s="558"/>
      <c r="CG54" s="3"/>
      <c r="CH54" s="3"/>
    </row>
    <row r="55" spans="1:86" ht="18.75" customHeight="1" x14ac:dyDescent="0.25">
      <c r="A55" s="571" t="s">
        <v>115</v>
      </c>
      <c r="B55" s="572"/>
      <c r="C55" s="572"/>
      <c r="D55" s="572"/>
      <c r="E55" s="572"/>
      <c r="F55" s="572"/>
      <c r="G55" s="573"/>
      <c r="H55" s="552">
        <v>610</v>
      </c>
      <c r="I55" s="553"/>
      <c r="J55" s="554"/>
      <c r="K55" s="568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70"/>
      <c r="X55" s="552">
        <v>641</v>
      </c>
      <c r="Y55" s="553"/>
      <c r="Z55" s="554"/>
      <c r="AA55" s="568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569"/>
      <c r="AO55" s="569"/>
      <c r="AP55" s="570"/>
      <c r="AQ55" s="506" t="s">
        <v>108</v>
      </c>
      <c r="AR55" s="506"/>
      <c r="AS55" s="506"/>
      <c r="AT55" s="506"/>
      <c r="AU55" s="506"/>
      <c r="AV55" s="506"/>
      <c r="AW55" s="506"/>
      <c r="AX55" s="544">
        <v>660</v>
      </c>
      <c r="AY55" s="225"/>
      <c r="AZ55" s="226"/>
      <c r="BA55" s="560"/>
      <c r="BB55" s="561"/>
      <c r="BC55" s="561"/>
      <c r="BD55" s="561"/>
      <c r="BE55" s="561"/>
      <c r="BF55" s="561"/>
      <c r="BG55" s="561"/>
      <c r="BH55" s="561"/>
      <c r="BI55" s="561"/>
      <c r="BJ55" s="561"/>
      <c r="BK55" s="561"/>
      <c r="BL55" s="561"/>
      <c r="BM55" s="562"/>
      <c r="BN55" s="559">
        <v>6</v>
      </c>
      <c r="BO55" s="559"/>
      <c r="BP55" s="559"/>
      <c r="BQ55" s="552">
        <v>680</v>
      </c>
      <c r="BR55" s="553"/>
      <c r="BS55" s="554"/>
      <c r="BT55" s="558">
        <f t="shared" si="1"/>
        <v>0</v>
      </c>
      <c r="BU55" s="558"/>
      <c r="BV55" s="558"/>
      <c r="BW55" s="558"/>
      <c r="BX55" s="558"/>
      <c r="BY55" s="558"/>
      <c r="BZ55" s="558"/>
      <c r="CA55" s="558"/>
      <c r="CB55" s="558"/>
      <c r="CC55" s="558"/>
      <c r="CD55" s="558"/>
      <c r="CE55" s="558"/>
      <c r="CF55" s="558"/>
      <c r="CG55" s="3"/>
      <c r="CH55" s="3"/>
    </row>
    <row r="56" spans="1:86" ht="18.75" customHeight="1" x14ac:dyDescent="0.25">
      <c r="A56" s="571" t="s">
        <v>116</v>
      </c>
      <c r="B56" s="572"/>
      <c r="C56" s="572"/>
      <c r="D56" s="572"/>
      <c r="E56" s="572"/>
      <c r="F56" s="572"/>
      <c r="G56" s="573"/>
      <c r="H56" s="552">
        <v>611</v>
      </c>
      <c r="I56" s="553"/>
      <c r="J56" s="554"/>
      <c r="K56" s="568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70"/>
      <c r="X56" s="578" t="s">
        <v>120</v>
      </c>
      <c r="Y56" s="579"/>
      <c r="Z56" s="579"/>
      <c r="AA56" s="579"/>
      <c r="AB56" s="579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79"/>
      <c r="AO56" s="579"/>
      <c r="AP56" s="580"/>
      <c r="AQ56" s="506"/>
      <c r="AR56" s="506"/>
      <c r="AS56" s="506"/>
      <c r="AT56" s="506"/>
      <c r="AU56" s="506"/>
      <c r="AV56" s="506"/>
      <c r="AW56" s="506"/>
      <c r="AX56" s="544">
        <v>661</v>
      </c>
      <c r="AY56" s="225"/>
      <c r="AZ56" s="226"/>
      <c r="BA56" s="560"/>
      <c r="BB56" s="561"/>
      <c r="BC56" s="561"/>
      <c r="BD56" s="561"/>
      <c r="BE56" s="561"/>
      <c r="BF56" s="561"/>
      <c r="BG56" s="561"/>
      <c r="BH56" s="561"/>
      <c r="BI56" s="561"/>
      <c r="BJ56" s="561"/>
      <c r="BK56" s="561"/>
      <c r="BL56" s="561"/>
      <c r="BM56" s="562"/>
      <c r="BN56" s="559">
        <v>3</v>
      </c>
      <c r="BO56" s="559"/>
      <c r="BP56" s="559"/>
      <c r="BQ56" s="552">
        <v>681</v>
      </c>
      <c r="BR56" s="553"/>
      <c r="BS56" s="554"/>
      <c r="BT56" s="558">
        <f t="shared" si="1"/>
        <v>0</v>
      </c>
      <c r="BU56" s="558"/>
      <c r="BV56" s="558"/>
      <c r="BW56" s="558"/>
      <c r="BX56" s="558"/>
      <c r="BY56" s="558"/>
      <c r="BZ56" s="558"/>
      <c r="CA56" s="558"/>
      <c r="CB56" s="558"/>
      <c r="CC56" s="558"/>
      <c r="CD56" s="558"/>
      <c r="CE56" s="558"/>
      <c r="CF56" s="558"/>
      <c r="CG56" s="3"/>
      <c r="CH56" s="3"/>
    </row>
    <row r="57" spans="1:86" ht="18.75" customHeight="1" x14ac:dyDescent="0.25">
      <c r="A57" s="571" t="s">
        <v>117</v>
      </c>
      <c r="B57" s="572"/>
      <c r="C57" s="572"/>
      <c r="D57" s="572"/>
      <c r="E57" s="572"/>
      <c r="F57" s="572"/>
      <c r="G57" s="573"/>
      <c r="H57" s="552">
        <v>612</v>
      </c>
      <c r="I57" s="553"/>
      <c r="J57" s="554"/>
      <c r="K57" s="563">
        <f>K52+K53+K54+K55+K56+K84</f>
        <v>0</v>
      </c>
      <c r="L57" s="564"/>
      <c r="M57" s="564"/>
      <c r="N57" s="564"/>
      <c r="O57" s="564"/>
      <c r="P57" s="564"/>
      <c r="Q57" s="564"/>
      <c r="R57" s="564"/>
      <c r="S57" s="564"/>
      <c r="T57" s="564"/>
      <c r="U57" s="564"/>
      <c r="V57" s="564"/>
      <c r="W57" s="565"/>
      <c r="X57" s="552">
        <v>642</v>
      </c>
      <c r="Y57" s="553"/>
      <c r="Z57" s="554"/>
      <c r="AA57" s="568"/>
      <c r="AB57" s="569"/>
      <c r="AC57" s="569"/>
      <c r="AD57" s="569"/>
      <c r="AE57" s="569"/>
      <c r="AF57" s="569"/>
      <c r="AG57" s="569"/>
      <c r="AH57" s="569"/>
      <c r="AI57" s="569"/>
      <c r="AJ57" s="569"/>
      <c r="AK57" s="569"/>
      <c r="AL57" s="569"/>
      <c r="AM57" s="569"/>
      <c r="AN57" s="569"/>
      <c r="AO57" s="569"/>
      <c r="AP57" s="570"/>
      <c r="AQ57" s="506"/>
      <c r="AR57" s="506"/>
      <c r="AS57" s="506"/>
      <c r="AT57" s="506"/>
      <c r="AU57" s="506"/>
      <c r="AV57" s="506"/>
      <c r="AW57" s="506"/>
      <c r="AX57" s="544">
        <v>662</v>
      </c>
      <c r="AY57" s="225"/>
      <c r="AZ57" s="226"/>
      <c r="BA57" s="560"/>
      <c r="BB57" s="561"/>
      <c r="BC57" s="561"/>
      <c r="BD57" s="561"/>
      <c r="BE57" s="561"/>
      <c r="BF57" s="561"/>
      <c r="BG57" s="561"/>
      <c r="BH57" s="561"/>
      <c r="BI57" s="561"/>
      <c r="BJ57" s="561"/>
      <c r="BK57" s="561"/>
      <c r="BL57" s="561"/>
      <c r="BM57" s="562"/>
      <c r="BN57" s="559">
        <v>13</v>
      </c>
      <c r="BO57" s="559"/>
      <c r="BP57" s="559"/>
      <c r="BQ57" s="552">
        <v>682</v>
      </c>
      <c r="BR57" s="553"/>
      <c r="BS57" s="554"/>
      <c r="BT57" s="558">
        <f t="shared" si="1"/>
        <v>0</v>
      </c>
      <c r="BU57" s="558"/>
      <c r="BV57" s="558"/>
      <c r="BW57" s="558"/>
      <c r="BX57" s="558"/>
      <c r="BY57" s="558"/>
      <c r="BZ57" s="558"/>
      <c r="CA57" s="558"/>
      <c r="CB57" s="558"/>
      <c r="CC57" s="558"/>
      <c r="CD57" s="558"/>
      <c r="CE57" s="558"/>
      <c r="CF57" s="558"/>
      <c r="CG57" s="3"/>
      <c r="CH57" s="3"/>
    </row>
    <row r="58" spans="1:86" ht="18.75" customHeight="1" x14ac:dyDescent="0.25">
      <c r="A58" s="571" t="s">
        <v>118</v>
      </c>
      <c r="B58" s="572"/>
      <c r="C58" s="572"/>
      <c r="D58" s="572"/>
      <c r="E58" s="572"/>
      <c r="F58" s="572"/>
      <c r="G58" s="573"/>
      <c r="H58" s="552">
        <v>613</v>
      </c>
      <c r="I58" s="553"/>
      <c r="J58" s="554"/>
      <c r="K58" s="568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70"/>
      <c r="X58" s="578" t="s">
        <v>121</v>
      </c>
      <c r="Y58" s="579"/>
      <c r="Z58" s="579"/>
      <c r="AA58" s="579"/>
      <c r="AB58" s="579"/>
      <c r="AC58" s="579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80"/>
      <c r="AQ58" s="571" t="s">
        <v>124</v>
      </c>
      <c r="AR58" s="572"/>
      <c r="AS58" s="572"/>
      <c r="AT58" s="572"/>
      <c r="AU58" s="572"/>
      <c r="AV58" s="572"/>
      <c r="AW58" s="573"/>
      <c r="AX58" s="552">
        <v>663</v>
      </c>
      <c r="AY58" s="553"/>
      <c r="AZ58" s="554"/>
      <c r="BA58" s="575"/>
      <c r="BB58" s="576"/>
      <c r="BC58" s="576"/>
      <c r="BD58" s="576"/>
      <c r="BE58" s="576"/>
      <c r="BF58" s="576"/>
      <c r="BG58" s="576"/>
      <c r="BH58" s="576"/>
      <c r="BI58" s="576"/>
      <c r="BJ58" s="576"/>
      <c r="BK58" s="576"/>
      <c r="BL58" s="576"/>
      <c r="BM58" s="577"/>
      <c r="BN58" s="571" t="s">
        <v>125</v>
      </c>
      <c r="BO58" s="572"/>
      <c r="BP58" s="573"/>
      <c r="BQ58" s="552">
        <v>683</v>
      </c>
      <c r="BR58" s="553"/>
      <c r="BS58" s="554"/>
      <c r="BT58" s="587"/>
      <c r="BU58" s="587"/>
      <c r="BV58" s="587"/>
      <c r="BW58" s="587"/>
      <c r="BX58" s="587"/>
      <c r="BY58" s="587"/>
      <c r="BZ58" s="587"/>
      <c r="CA58" s="587"/>
      <c r="CB58" s="587"/>
      <c r="CC58" s="587"/>
      <c r="CD58" s="587"/>
      <c r="CE58" s="587"/>
      <c r="CF58" s="587"/>
      <c r="CG58" s="3"/>
      <c r="CH58" s="3"/>
    </row>
    <row r="59" spans="1:86" ht="18.75" customHeight="1" x14ac:dyDescent="0.25">
      <c r="A59" s="571" t="s">
        <v>119</v>
      </c>
      <c r="B59" s="572"/>
      <c r="C59" s="572"/>
      <c r="D59" s="572"/>
      <c r="E59" s="572"/>
      <c r="F59" s="572"/>
      <c r="G59" s="573"/>
      <c r="H59" s="552">
        <v>614</v>
      </c>
      <c r="I59" s="553"/>
      <c r="J59" s="554"/>
      <c r="K59" s="563">
        <f>K57-K58</f>
        <v>0</v>
      </c>
      <c r="L59" s="564"/>
      <c r="M59" s="564"/>
      <c r="N59" s="564"/>
      <c r="O59" s="564"/>
      <c r="P59" s="564"/>
      <c r="Q59" s="564"/>
      <c r="R59" s="564"/>
      <c r="S59" s="564"/>
      <c r="T59" s="564"/>
      <c r="U59" s="564"/>
      <c r="V59" s="564"/>
      <c r="W59" s="565"/>
      <c r="X59" s="552">
        <v>643</v>
      </c>
      <c r="Y59" s="553"/>
      <c r="Z59" s="554"/>
      <c r="AA59" s="584">
        <f>AA55+AA57</f>
        <v>0</v>
      </c>
      <c r="AB59" s="585"/>
      <c r="AC59" s="585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  <c r="AP59" s="586"/>
      <c r="AQ59" s="571" t="s">
        <v>126</v>
      </c>
      <c r="AR59" s="572"/>
      <c r="AS59" s="572"/>
      <c r="AT59" s="572"/>
      <c r="AU59" s="572"/>
      <c r="AV59" s="572"/>
      <c r="AW59" s="573"/>
      <c r="AX59" s="552">
        <v>664</v>
      </c>
      <c r="AY59" s="553"/>
      <c r="AZ59" s="554"/>
      <c r="BA59" s="588">
        <f>SUM(BA46:BM58)+BA87</f>
        <v>0</v>
      </c>
      <c r="BB59" s="589"/>
      <c r="BC59" s="589"/>
      <c r="BD59" s="589"/>
      <c r="BE59" s="589"/>
      <c r="BF59" s="589"/>
      <c r="BG59" s="589"/>
      <c r="BH59" s="589"/>
      <c r="BI59" s="589"/>
      <c r="BJ59" s="589"/>
      <c r="BK59" s="589"/>
      <c r="BL59" s="589"/>
      <c r="BM59" s="590"/>
      <c r="BN59" s="571" t="s">
        <v>127</v>
      </c>
      <c r="BO59" s="572"/>
      <c r="BP59" s="573"/>
      <c r="BQ59" s="552">
        <v>684</v>
      </c>
      <c r="BR59" s="553"/>
      <c r="BS59" s="554"/>
      <c r="BT59" s="591">
        <f>SUM(BT46:CF58)</f>
        <v>0</v>
      </c>
      <c r="BU59" s="591"/>
      <c r="BV59" s="591"/>
      <c r="BW59" s="591"/>
      <c r="BX59" s="591"/>
      <c r="BY59" s="591"/>
      <c r="BZ59" s="591"/>
      <c r="CA59" s="591"/>
      <c r="CB59" s="591"/>
      <c r="CC59" s="591"/>
      <c r="CD59" s="591"/>
      <c r="CE59" s="591"/>
      <c r="CF59" s="591"/>
      <c r="CG59" s="3"/>
      <c r="CH59" s="3"/>
    </row>
    <row r="60" spans="1:86" ht="18.75" customHeight="1" x14ac:dyDescent="0.25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1"/>
      <c r="X60" s="578" t="s">
        <v>122</v>
      </c>
      <c r="Y60" s="579"/>
      <c r="Z60" s="579"/>
      <c r="AA60" s="579"/>
      <c r="AB60" s="579"/>
      <c r="AC60" s="579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  <c r="AP60" s="580"/>
      <c r="AQ60" s="571" t="s">
        <v>128</v>
      </c>
      <c r="AR60" s="572"/>
      <c r="AS60" s="572"/>
      <c r="AT60" s="572"/>
      <c r="AU60" s="572"/>
      <c r="AV60" s="572"/>
      <c r="AW60" s="573"/>
      <c r="AX60" s="552">
        <v>665</v>
      </c>
      <c r="AY60" s="553"/>
      <c r="AZ60" s="554"/>
      <c r="BA60" s="575"/>
      <c r="BB60" s="576"/>
      <c r="BC60" s="576"/>
      <c r="BD60" s="576"/>
      <c r="BE60" s="576"/>
      <c r="BF60" s="576"/>
      <c r="BG60" s="576"/>
      <c r="BH60" s="576"/>
      <c r="BI60" s="576"/>
      <c r="BJ60" s="576"/>
      <c r="BK60" s="576"/>
      <c r="BL60" s="576"/>
      <c r="BM60" s="577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35"/>
      <c r="CG60" s="3"/>
      <c r="CH60" s="3"/>
    </row>
    <row r="61" spans="1:86" ht="18.75" customHeight="1" x14ac:dyDescent="0.25">
      <c r="A61" s="571" t="s">
        <v>123</v>
      </c>
      <c r="B61" s="572"/>
      <c r="C61" s="572"/>
      <c r="D61" s="572"/>
      <c r="E61" s="572"/>
      <c r="F61" s="572"/>
      <c r="G61" s="573"/>
      <c r="H61" s="552">
        <v>615</v>
      </c>
      <c r="I61" s="553"/>
      <c r="J61" s="554"/>
      <c r="K61" s="581"/>
      <c r="L61" s="582"/>
      <c r="M61" s="582"/>
      <c r="N61" s="582"/>
      <c r="O61" s="582"/>
      <c r="P61" s="582"/>
      <c r="Q61" s="582"/>
      <c r="R61" s="582"/>
      <c r="S61" s="582"/>
      <c r="T61" s="582"/>
      <c r="U61" s="582"/>
      <c r="V61" s="582"/>
      <c r="W61" s="583"/>
      <c r="X61" s="552">
        <v>644</v>
      </c>
      <c r="Y61" s="553"/>
      <c r="Z61" s="554"/>
      <c r="AA61" s="568"/>
      <c r="AB61" s="569"/>
      <c r="AC61" s="569"/>
      <c r="AD61" s="569"/>
      <c r="AE61" s="569"/>
      <c r="AF61" s="569"/>
      <c r="AG61" s="569"/>
      <c r="AH61" s="569"/>
      <c r="AI61" s="569"/>
      <c r="AJ61" s="569"/>
      <c r="AK61" s="569"/>
      <c r="AL61" s="569"/>
      <c r="AM61" s="569"/>
      <c r="AN61" s="569"/>
      <c r="AO61" s="569"/>
      <c r="AP61" s="570"/>
      <c r="AQ61" s="571" t="s">
        <v>129</v>
      </c>
      <c r="AR61" s="572"/>
      <c r="AS61" s="572"/>
      <c r="AT61" s="572"/>
      <c r="AU61" s="572"/>
      <c r="AV61" s="572"/>
      <c r="AW61" s="573"/>
      <c r="AX61" s="552">
        <v>666</v>
      </c>
      <c r="AY61" s="553"/>
      <c r="AZ61" s="554"/>
      <c r="BA61" s="575"/>
      <c r="BB61" s="576"/>
      <c r="BC61" s="576"/>
      <c r="BD61" s="576"/>
      <c r="BE61" s="576"/>
      <c r="BF61" s="576"/>
      <c r="BG61" s="576"/>
      <c r="BH61" s="576"/>
      <c r="BI61" s="576"/>
      <c r="BJ61" s="576"/>
      <c r="BK61" s="576"/>
      <c r="BL61" s="576"/>
      <c r="BM61" s="577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35"/>
      <c r="CG61" s="3"/>
      <c r="CH61" s="3"/>
    </row>
    <row r="62" spans="1:86" ht="18.75" customHeight="1" x14ac:dyDescent="0.25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1"/>
      <c r="AQ62" s="571" t="s">
        <v>130</v>
      </c>
      <c r="AR62" s="572"/>
      <c r="AS62" s="572"/>
      <c r="AT62" s="572"/>
      <c r="AU62" s="572"/>
      <c r="AV62" s="572"/>
      <c r="AW62" s="573"/>
      <c r="AX62" s="552">
        <v>667</v>
      </c>
      <c r="AY62" s="553"/>
      <c r="AZ62" s="554"/>
      <c r="BA62" s="588">
        <f>BA59+BA60+BA61</f>
        <v>0</v>
      </c>
      <c r="BB62" s="589"/>
      <c r="BC62" s="589"/>
      <c r="BD62" s="589"/>
      <c r="BE62" s="589"/>
      <c r="BF62" s="589"/>
      <c r="BG62" s="589"/>
      <c r="BH62" s="589"/>
      <c r="BI62" s="589"/>
      <c r="BJ62" s="589"/>
      <c r="BK62" s="589"/>
      <c r="BL62" s="589"/>
      <c r="BM62" s="590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35"/>
      <c r="CG62" s="3"/>
      <c r="CH62" s="3"/>
    </row>
    <row r="63" spans="1:86" ht="18.75" customHeight="1" x14ac:dyDescent="0.2">
      <c r="A63" s="552" t="s">
        <v>132</v>
      </c>
      <c r="B63" s="554"/>
      <c r="C63" s="499" t="s">
        <v>133</v>
      </c>
      <c r="D63" s="500"/>
      <c r="E63" s="500"/>
      <c r="F63" s="500"/>
      <c r="G63" s="501"/>
      <c r="H63" s="578" t="s">
        <v>135</v>
      </c>
      <c r="I63" s="579"/>
      <c r="J63" s="579"/>
      <c r="K63" s="579"/>
      <c r="L63" s="579"/>
      <c r="M63" s="579"/>
      <c r="N63" s="579"/>
      <c r="O63" s="579"/>
      <c r="P63" s="579"/>
      <c r="Q63" s="579"/>
      <c r="R63" s="579"/>
      <c r="S63" s="579"/>
      <c r="T63" s="579"/>
      <c r="U63" s="579"/>
      <c r="V63" s="579"/>
      <c r="W63" s="580"/>
      <c r="X63" s="578" t="s">
        <v>136</v>
      </c>
      <c r="Y63" s="579"/>
      <c r="Z63" s="579"/>
      <c r="AA63" s="579"/>
      <c r="AB63" s="579"/>
      <c r="AC63" s="579"/>
      <c r="AD63" s="579"/>
      <c r="AE63" s="579"/>
      <c r="AF63" s="579"/>
      <c r="AG63" s="579"/>
      <c r="AH63" s="579"/>
      <c r="AI63" s="579"/>
      <c r="AJ63" s="580"/>
      <c r="AK63" s="578" t="s">
        <v>137</v>
      </c>
      <c r="AL63" s="579"/>
      <c r="AM63" s="579"/>
      <c r="AN63" s="579"/>
      <c r="AO63" s="579"/>
      <c r="AP63" s="579"/>
      <c r="AQ63" s="579"/>
      <c r="AR63" s="579"/>
      <c r="AS63" s="579"/>
      <c r="AT63" s="579"/>
      <c r="AU63" s="579"/>
      <c r="AV63" s="579"/>
      <c r="AW63" s="580"/>
      <c r="AX63" s="571" t="s">
        <v>131</v>
      </c>
      <c r="AY63" s="572"/>
      <c r="AZ63" s="572"/>
      <c r="BA63" s="572"/>
      <c r="BB63" s="572"/>
      <c r="BC63" s="572"/>
      <c r="BD63" s="572"/>
      <c r="BE63" s="572"/>
      <c r="BF63" s="572"/>
      <c r="BG63" s="572"/>
      <c r="BH63" s="572"/>
      <c r="BI63" s="572"/>
      <c r="BJ63" s="572"/>
      <c r="BK63" s="572"/>
      <c r="BL63" s="572"/>
      <c r="BM63" s="573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35"/>
      <c r="CG63" s="3"/>
      <c r="CH63" s="3"/>
    </row>
    <row r="64" spans="1:86" ht="18.75" customHeight="1" x14ac:dyDescent="0.25">
      <c r="A64" s="502" t="s">
        <v>134</v>
      </c>
      <c r="B64" s="503"/>
      <c r="C64" s="503"/>
      <c r="D64" s="503"/>
      <c r="E64" s="503"/>
      <c r="F64" s="503"/>
      <c r="G64" s="504"/>
      <c r="H64" s="552">
        <v>701</v>
      </c>
      <c r="I64" s="553"/>
      <c r="J64" s="554"/>
      <c r="K64" s="568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70"/>
      <c r="X64" s="552">
        <v>702</v>
      </c>
      <c r="Y64" s="553"/>
      <c r="Z64" s="554"/>
      <c r="AA64" s="592">
        <f>(IF(BA97&lt;0,-BA97,0))+(IF(BD115&lt;0,-BD115,0))+(IF(E132&gt;0,E132,0))</f>
        <v>0</v>
      </c>
      <c r="AB64" s="593"/>
      <c r="AC64" s="593"/>
      <c r="AD64" s="593"/>
      <c r="AE64" s="593"/>
      <c r="AF64" s="593"/>
      <c r="AG64" s="593"/>
      <c r="AH64" s="593"/>
      <c r="AI64" s="593"/>
      <c r="AJ64" s="594"/>
      <c r="AK64" s="552">
        <v>703</v>
      </c>
      <c r="AL64" s="553"/>
      <c r="AM64" s="554"/>
      <c r="AN64" s="568"/>
      <c r="AO64" s="569"/>
      <c r="AP64" s="569"/>
      <c r="AQ64" s="569"/>
      <c r="AR64" s="569"/>
      <c r="AS64" s="569"/>
      <c r="AT64" s="569"/>
      <c r="AU64" s="569"/>
      <c r="AV64" s="569"/>
      <c r="AW64" s="570"/>
      <c r="AX64" s="544">
        <v>704</v>
      </c>
      <c r="AY64" s="225"/>
      <c r="AZ64" s="226"/>
      <c r="BA64" s="575"/>
      <c r="BB64" s="576"/>
      <c r="BC64" s="576"/>
      <c r="BD64" s="576"/>
      <c r="BE64" s="576"/>
      <c r="BF64" s="576"/>
      <c r="BG64" s="576"/>
      <c r="BH64" s="576"/>
      <c r="BI64" s="576"/>
      <c r="BJ64" s="576"/>
      <c r="BK64" s="576"/>
      <c r="BL64" s="576"/>
      <c r="BM64" s="577"/>
      <c r="BN64" s="25"/>
      <c r="BO64" s="25"/>
      <c r="BP64" s="25"/>
      <c r="BQ64" s="552">
        <v>705</v>
      </c>
      <c r="BR64" s="553"/>
      <c r="BS64" s="554"/>
      <c r="BT64" s="595">
        <f>K64+AA64+AN64+BA64</f>
        <v>0</v>
      </c>
      <c r="BU64" s="596"/>
      <c r="BV64" s="596"/>
      <c r="BW64" s="596"/>
      <c r="BX64" s="596"/>
      <c r="BY64" s="596"/>
      <c r="BZ64" s="596"/>
      <c r="CA64" s="596"/>
      <c r="CB64" s="596"/>
      <c r="CC64" s="596"/>
      <c r="CD64" s="596"/>
      <c r="CE64" s="596"/>
      <c r="CF64" s="597"/>
      <c r="CG64" s="3"/>
      <c r="CH64" s="3"/>
    </row>
    <row r="65" spans="1:86" ht="18.75" customHeight="1" x14ac:dyDescent="0.2">
      <c r="A65" s="552" t="s">
        <v>138</v>
      </c>
      <c r="B65" s="554"/>
      <c r="C65" s="499" t="s">
        <v>139</v>
      </c>
      <c r="D65" s="500"/>
      <c r="E65" s="500"/>
      <c r="F65" s="500"/>
      <c r="G65" s="501"/>
      <c r="H65" s="578" t="s">
        <v>140</v>
      </c>
      <c r="I65" s="579"/>
      <c r="J65" s="579"/>
      <c r="K65" s="579"/>
      <c r="L65" s="579"/>
      <c r="M65" s="579"/>
      <c r="N65" s="579"/>
      <c r="O65" s="579"/>
      <c r="P65" s="579"/>
      <c r="Q65" s="579"/>
      <c r="R65" s="579"/>
      <c r="S65" s="579"/>
      <c r="T65" s="579"/>
      <c r="U65" s="579"/>
      <c r="V65" s="579"/>
      <c r="W65" s="580"/>
      <c r="X65" s="578" t="s">
        <v>141</v>
      </c>
      <c r="Y65" s="579"/>
      <c r="Z65" s="579"/>
      <c r="AA65" s="579"/>
      <c r="AB65" s="579"/>
      <c r="AC65" s="579"/>
      <c r="AD65" s="579"/>
      <c r="AE65" s="579"/>
      <c r="AF65" s="579"/>
      <c r="AG65" s="579"/>
      <c r="AH65" s="579"/>
      <c r="AI65" s="579"/>
      <c r="AJ65" s="580"/>
      <c r="AK65" s="578" t="s">
        <v>142</v>
      </c>
      <c r="AL65" s="579"/>
      <c r="AM65" s="579"/>
      <c r="AN65" s="579"/>
      <c r="AO65" s="579"/>
      <c r="AP65" s="579"/>
      <c r="AQ65" s="579"/>
      <c r="AR65" s="579"/>
      <c r="AS65" s="579"/>
      <c r="AT65" s="579"/>
      <c r="AU65" s="579"/>
      <c r="AV65" s="579"/>
      <c r="AW65" s="580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35"/>
      <c r="CG65" s="3"/>
      <c r="CH65" s="3"/>
    </row>
    <row r="66" spans="1:86" ht="18.75" customHeight="1" x14ac:dyDescent="0.25">
      <c r="A66" s="502" t="s">
        <v>134</v>
      </c>
      <c r="B66" s="503"/>
      <c r="C66" s="503"/>
      <c r="D66" s="503"/>
      <c r="E66" s="503"/>
      <c r="F66" s="503"/>
      <c r="G66" s="504"/>
      <c r="H66" s="552">
        <v>706</v>
      </c>
      <c r="I66" s="553"/>
      <c r="J66" s="554"/>
      <c r="K66" s="592">
        <f>(IF(BA97&gt;=0,BA97,0))+(IF(BD115&gt;30,BD115,0))+(IF(E132&lt;30,-E132,0))</f>
        <v>0</v>
      </c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  <c r="W66" s="594"/>
      <c r="X66" s="552">
        <v>707</v>
      </c>
      <c r="Y66" s="553"/>
      <c r="Z66" s="554"/>
      <c r="AA66" s="568"/>
      <c r="AB66" s="569"/>
      <c r="AC66" s="569"/>
      <c r="AD66" s="569"/>
      <c r="AE66" s="569"/>
      <c r="AF66" s="569"/>
      <c r="AG66" s="569"/>
      <c r="AH66" s="569"/>
      <c r="AI66" s="569"/>
      <c r="AJ66" s="570"/>
      <c r="AK66" s="552">
        <v>708</v>
      </c>
      <c r="AL66" s="553"/>
      <c r="AM66" s="554"/>
      <c r="AN66" s="568"/>
      <c r="AO66" s="569"/>
      <c r="AP66" s="569"/>
      <c r="AQ66" s="569"/>
      <c r="AR66" s="569"/>
      <c r="AS66" s="569"/>
      <c r="AT66" s="569"/>
      <c r="AU66" s="569"/>
      <c r="AV66" s="569"/>
      <c r="AW66" s="570"/>
      <c r="AX66" s="92"/>
      <c r="AY66" s="93"/>
      <c r="AZ66" s="93"/>
      <c r="BA66" s="604"/>
      <c r="BB66" s="604"/>
      <c r="BC66" s="604"/>
      <c r="BD66" s="604"/>
      <c r="BE66" s="604"/>
      <c r="BF66" s="604"/>
      <c r="BG66" s="604"/>
      <c r="BH66" s="604"/>
      <c r="BI66" s="604"/>
      <c r="BJ66" s="604"/>
      <c r="BK66" s="604"/>
      <c r="BL66" s="604"/>
      <c r="BM66" s="605"/>
      <c r="BN66" s="25"/>
      <c r="BO66" s="25"/>
      <c r="BP66" s="25"/>
      <c r="BQ66" s="552">
        <v>709</v>
      </c>
      <c r="BR66" s="553"/>
      <c r="BS66" s="554"/>
      <c r="BT66" s="595">
        <f>K66+AA66+AN66+BA66</f>
        <v>0</v>
      </c>
      <c r="BU66" s="596"/>
      <c r="BV66" s="596"/>
      <c r="BW66" s="596"/>
      <c r="BX66" s="596"/>
      <c r="BY66" s="596"/>
      <c r="BZ66" s="596"/>
      <c r="CA66" s="596"/>
      <c r="CB66" s="596"/>
      <c r="CC66" s="596"/>
      <c r="CD66" s="596"/>
      <c r="CE66" s="596"/>
      <c r="CF66" s="597"/>
      <c r="CG66" s="3"/>
      <c r="CH66" s="3"/>
    </row>
    <row r="67" spans="1:86" ht="18.75" customHeight="1" x14ac:dyDescent="0.25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9"/>
      <c r="AX67" s="242" t="s">
        <v>143</v>
      </c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7"/>
      <c r="BN67" s="25"/>
      <c r="BO67" s="25"/>
      <c r="BP67" s="25"/>
      <c r="BQ67" s="598">
        <v>710</v>
      </c>
      <c r="BR67" s="599"/>
      <c r="BS67" s="600"/>
      <c r="BT67" s="601">
        <f>BT59+BT64-BT66</f>
        <v>0</v>
      </c>
      <c r="BU67" s="602"/>
      <c r="BV67" s="602"/>
      <c r="BW67" s="602"/>
      <c r="BX67" s="602"/>
      <c r="BY67" s="602"/>
      <c r="BZ67" s="602"/>
      <c r="CA67" s="602"/>
      <c r="CB67" s="602"/>
      <c r="CC67" s="602"/>
      <c r="CD67" s="602"/>
      <c r="CE67" s="602"/>
      <c r="CF67" s="603"/>
      <c r="CG67" s="3"/>
      <c r="CH67" s="3"/>
    </row>
    <row r="68" spans="1:86" ht="18.75" customHeight="1" x14ac:dyDescent="0.2">
      <c r="A68" s="92"/>
      <c r="B68" s="144" t="s">
        <v>144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4"/>
      <c r="CG68" s="3"/>
      <c r="CH68" s="3"/>
    </row>
    <row r="69" spans="1:86" ht="18.75" customHeight="1" x14ac:dyDescent="0.25">
      <c r="A69" s="578" t="s">
        <v>145</v>
      </c>
      <c r="B69" s="579"/>
      <c r="C69" s="579"/>
      <c r="D69" s="579"/>
      <c r="E69" s="579"/>
      <c r="F69" s="579"/>
      <c r="G69" s="579"/>
      <c r="H69" s="579"/>
      <c r="I69" s="580"/>
      <c r="J69" s="552">
        <v>801</v>
      </c>
      <c r="K69" s="553"/>
      <c r="L69" s="554"/>
      <c r="M69" s="592">
        <f>IF((BT67+BT87)-(AD52+AD84)&gt;0,(BT67+BT87)-(AD52+AD84),0)</f>
        <v>0</v>
      </c>
      <c r="N69" s="593"/>
      <c r="O69" s="593"/>
      <c r="P69" s="593"/>
      <c r="Q69" s="593"/>
      <c r="R69" s="593"/>
      <c r="S69" s="593"/>
      <c r="T69" s="593"/>
      <c r="U69" s="593"/>
      <c r="V69" s="593"/>
      <c r="W69" s="593"/>
      <c r="X69" s="593"/>
      <c r="Y69" s="594"/>
      <c r="Z69" s="578" t="s">
        <v>146</v>
      </c>
      <c r="AA69" s="579"/>
      <c r="AB69" s="579"/>
      <c r="AC69" s="579"/>
      <c r="AD69" s="579"/>
      <c r="AE69" s="579"/>
      <c r="AF69" s="579"/>
      <c r="AG69" s="580"/>
      <c r="AH69" s="552">
        <v>811</v>
      </c>
      <c r="AI69" s="553"/>
      <c r="AJ69" s="554"/>
      <c r="AK69" s="592">
        <f>IF((AD52+AD84)-(BT67+BT87)&gt;0,(AD52+AD84)-(BT67+BT87),0)</f>
        <v>0</v>
      </c>
      <c r="AL69" s="593"/>
      <c r="AM69" s="593"/>
      <c r="AN69" s="593"/>
      <c r="AO69" s="593"/>
      <c r="AP69" s="593"/>
      <c r="AQ69" s="593"/>
      <c r="AR69" s="593"/>
      <c r="AS69" s="593"/>
      <c r="AT69" s="593"/>
      <c r="AU69" s="593"/>
      <c r="AV69" s="593"/>
      <c r="AW69" s="594"/>
      <c r="AX69" s="612" t="s">
        <v>149</v>
      </c>
      <c r="AY69" s="613"/>
      <c r="AZ69" s="613"/>
      <c r="BA69" s="613"/>
      <c r="BB69" s="613"/>
      <c r="BC69" s="613"/>
      <c r="BD69" s="613"/>
      <c r="BE69" s="613"/>
      <c r="BF69" s="613"/>
      <c r="BG69" s="613"/>
      <c r="BH69" s="613"/>
      <c r="BI69" s="613"/>
      <c r="BJ69" s="613"/>
      <c r="BK69" s="613"/>
      <c r="BL69" s="613"/>
      <c r="BM69" s="613"/>
      <c r="BN69" s="613"/>
      <c r="BO69" s="613"/>
      <c r="BP69" s="613"/>
      <c r="BQ69" s="613"/>
      <c r="BR69" s="613"/>
      <c r="BS69" s="613"/>
      <c r="BT69" s="613"/>
      <c r="BU69" s="613"/>
      <c r="BV69" s="613"/>
      <c r="BW69" s="613"/>
      <c r="BX69" s="613"/>
      <c r="BY69" s="613"/>
      <c r="BZ69" s="613"/>
      <c r="CA69" s="613"/>
      <c r="CB69" s="613"/>
      <c r="CC69" s="613"/>
      <c r="CD69" s="613"/>
      <c r="CE69" s="613"/>
      <c r="CF69" s="614"/>
      <c r="CG69" s="3"/>
      <c r="CH69" s="3"/>
    </row>
    <row r="70" spans="1:86" ht="18.75" customHeight="1" x14ac:dyDescent="0.25">
      <c r="A70" s="578" t="s">
        <v>147</v>
      </c>
      <c r="B70" s="579"/>
      <c r="C70" s="579"/>
      <c r="D70" s="579"/>
      <c r="E70" s="579"/>
      <c r="F70" s="579"/>
      <c r="G70" s="579"/>
      <c r="H70" s="579"/>
      <c r="I70" s="580"/>
      <c r="J70" s="552">
        <v>802</v>
      </c>
      <c r="K70" s="553"/>
      <c r="L70" s="554"/>
      <c r="M70" s="568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70"/>
      <c r="Z70" s="578" t="s">
        <v>150</v>
      </c>
      <c r="AA70" s="579"/>
      <c r="AB70" s="579"/>
      <c r="AC70" s="579"/>
      <c r="AD70" s="579"/>
      <c r="AE70" s="579"/>
      <c r="AF70" s="579"/>
      <c r="AG70" s="580"/>
      <c r="AH70" s="552">
        <v>812</v>
      </c>
      <c r="AI70" s="553"/>
      <c r="AJ70" s="554"/>
      <c r="AK70" s="568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70"/>
      <c r="AX70" s="615" t="e">
        <f ca="1">eurw(AK71)</f>
        <v>#NAME?</v>
      </c>
      <c r="AY70" s="616"/>
      <c r="AZ70" s="616"/>
      <c r="BA70" s="616"/>
      <c r="BB70" s="616"/>
      <c r="BC70" s="616"/>
      <c r="BD70" s="616"/>
      <c r="BE70" s="616"/>
      <c r="BF70" s="616"/>
      <c r="BG70" s="616"/>
      <c r="BH70" s="616"/>
      <c r="BI70" s="616"/>
      <c r="BJ70" s="616"/>
      <c r="BK70" s="616"/>
      <c r="BL70" s="616"/>
      <c r="BM70" s="616"/>
      <c r="BN70" s="616"/>
      <c r="BO70" s="616"/>
      <c r="BP70" s="616"/>
      <c r="BQ70" s="616"/>
      <c r="BR70" s="616"/>
      <c r="BS70" s="616"/>
      <c r="BT70" s="616"/>
      <c r="BU70" s="616"/>
      <c r="BV70" s="616"/>
      <c r="BW70" s="616"/>
      <c r="BX70" s="616"/>
      <c r="BY70" s="616"/>
      <c r="BZ70" s="616"/>
      <c r="CA70" s="616"/>
      <c r="CB70" s="616"/>
      <c r="CC70" s="616"/>
      <c r="CD70" s="616"/>
      <c r="CE70" s="616"/>
      <c r="CF70" s="617"/>
      <c r="CG70" s="3"/>
      <c r="CH70" s="3"/>
    </row>
    <row r="71" spans="1:86" ht="18.75" customHeight="1" x14ac:dyDescent="0.25">
      <c r="A71" s="578" t="s">
        <v>148</v>
      </c>
      <c r="B71" s="579"/>
      <c r="C71" s="579"/>
      <c r="D71" s="579"/>
      <c r="E71" s="579"/>
      <c r="F71" s="579"/>
      <c r="G71" s="579"/>
      <c r="H71" s="579"/>
      <c r="I71" s="580"/>
      <c r="J71" s="552">
        <v>803</v>
      </c>
      <c r="K71" s="553"/>
      <c r="L71" s="554"/>
      <c r="M71" s="568"/>
      <c r="N71" s="569"/>
      <c r="O71" s="569"/>
      <c r="P71" s="569"/>
      <c r="Q71" s="569"/>
      <c r="R71" s="569"/>
      <c r="S71" s="569"/>
      <c r="T71" s="569"/>
      <c r="U71" s="569"/>
      <c r="V71" s="569"/>
      <c r="W71" s="569"/>
      <c r="X71" s="569"/>
      <c r="Y71" s="570"/>
      <c r="Z71" s="578" t="s">
        <v>151</v>
      </c>
      <c r="AA71" s="579"/>
      <c r="AB71" s="579"/>
      <c r="AC71" s="579"/>
      <c r="AD71" s="579"/>
      <c r="AE71" s="579"/>
      <c r="AF71" s="579"/>
      <c r="AG71" s="580"/>
      <c r="AH71" s="552">
        <v>813</v>
      </c>
      <c r="AI71" s="553"/>
      <c r="AJ71" s="554"/>
      <c r="AK71" s="592">
        <f>ROUND(AK69+AK70,2)</f>
        <v>0</v>
      </c>
      <c r="AL71" s="593"/>
      <c r="AM71" s="593"/>
      <c r="AN71" s="593"/>
      <c r="AO71" s="593"/>
      <c r="AP71" s="593"/>
      <c r="AQ71" s="593"/>
      <c r="AR71" s="593"/>
      <c r="AS71" s="593"/>
      <c r="AT71" s="593"/>
      <c r="AU71" s="593"/>
      <c r="AV71" s="593"/>
      <c r="AW71" s="594"/>
      <c r="AX71" s="618"/>
      <c r="AY71" s="619"/>
      <c r="AZ71" s="619"/>
      <c r="BA71" s="619"/>
      <c r="BB71" s="619"/>
      <c r="BC71" s="619"/>
      <c r="BD71" s="619"/>
      <c r="BE71" s="619"/>
      <c r="BF71" s="619"/>
      <c r="BG71" s="619"/>
      <c r="BH71" s="619"/>
      <c r="BI71" s="619"/>
      <c r="BJ71" s="619"/>
      <c r="BK71" s="619"/>
      <c r="BL71" s="619"/>
      <c r="BM71" s="619"/>
      <c r="BN71" s="619"/>
      <c r="BO71" s="619"/>
      <c r="BP71" s="619"/>
      <c r="BQ71" s="619"/>
      <c r="BR71" s="619"/>
      <c r="BS71" s="619"/>
      <c r="BT71" s="619"/>
      <c r="BU71" s="619"/>
      <c r="BV71" s="619"/>
      <c r="BW71" s="619"/>
      <c r="BX71" s="619"/>
      <c r="BY71" s="619"/>
      <c r="BZ71" s="619"/>
      <c r="CA71" s="619"/>
      <c r="CB71" s="619"/>
      <c r="CC71" s="619"/>
      <c r="CD71" s="619"/>
      <c r="CE71" s="619"/>
      <c r="CF71" s="620"/>
      <c r="CG71" s="3"/>
      <c r="CH71" s="3"/>
    </row>
    <row r="72" spans="1:86" s="4" customFormat="1" x14ac:dyDescent="0.2">
      <c r="A72" s="621" t="s">
        <v>152</v>
      </c>
      <c r="B72" s="622"/>
      <c r="C72" s="622"/>
      <c r="D72" s="622"/>
      <c r="E72" s="622"/>
      <c r="F72" s="622"/>
      <c r="G72" s="622"/>
      <c r="H72" s="622"/>
      <c r="I72" s="622"/>
      <c r="J72" s="622"/>
      <c r="K72" s="622"/>
      <c r="L72" s="622"/>
      <c r="M72" s="622"/>
      <c r="N72" s="622"/>
      <c r="O72" s="622"/>
      <c r="P72" s="622"/>
      <c r="Q72" s="622"/>
      <c r="R72" s="622"/>
      <c r="S72" s="622"/>
      <c r="T72" s="622"/>
      <c r="U72" s="623"/>
      <c r="V72" s="621" t="s">
        <v>153</v>
      </c>
      <c r="W72" s="622"/>
      <c r="X72" s="622"/>
      <c r="Y72" s="622"/>
      <c r="Z72" s="622"/>
      <c r="AA72" s="622"/>
      <c r="AB72" s="622"/>
      <c r="AC72" s="622"/>
      <c r="AD72" s="622"/>
      <c r="AE72" s="622"/>
      <c r="AF72" s="622"/>
      <c r="AG72" s="622"/>
      <c r="AH72" s="622"/>
      <c r="AI72" s="622"/>
      <c r="AJ72" s="622"/>
      <c r="AK72" s="622"/>
      <c r="AL72" s="622"/>
      <c r="AM72" s="622"/>
      <c r="AN72" s="622"/>
      <c r="AO72" s="622"/>
      <c r="AP72" s="623"/>
      <c r="AQ72" s="621" t="s">
        <v>154</v>
      </c>
      <c r="AR72" s="622"/>
      <c r="AS72" s="622"/>
      <c r="AT72" s="622"/>
      <c r="AU72" s="622"/>
      <c r="AV72" s="622"/>
      <c r="AW72" s="622"/>
      <c r="AX72" s="622"/>
      <c r="AY72" s="622"/>
      <c r="AZ72" s="622"/>
      <c r="BA72" s="622"/>
      <c r="BB72" s="622"/>
      <c r="BC72" s="622"/>
      <c r="BD72" s="622"/>
      <c r="BE72" s="622"/>
      <c r="BF72" s="622"/>
      <c r="BG72" s="622"/>
      <c r="BH72" s="622"/>
      <c r="BI72" s="622"/>
      <c r="BJ72" s="622"/>
      <c r="BK72" s="623"/>
      <c r="BL72" s="621" t="s">
        <v>155</v>
      </c>
      <c r="BM72" s="622"/>
      <c r="BN72" s="622"/>
      <c r="BO72" s="622"/>
      <c r="BP72" s="622"/>
      <c r="BQ72" s="622"/>
      <c r="BR72" s="622"/>
      <c r="BS72" s="622"/>
      <c r="BT72" s="622"/>
      <c r="BU72" s="622"/>
      <c r="BV72" s="622"/>
      <c r="BW72" s="622"/>
      <c r="BX72" s="622"/>
      <c r="BY72" s="622"/>
      <c r="BZ72" s="622"/>
      <c r="CA72" s="622"/>
      <c r="CB72" s="622"/>
      <c r="CC72" s="622"/>
      <c r="CD72" s="622"/>
      <c r="CE72" s="622"/>
      <c r="CF72" s="623"/>
      <c r="CG72" s="7"/>
      <c r="CH72" s="7"/>
    </row>
    <row r="73" spans="1:86" ht="76.5" customHeight="1" x14ac:dyDescent="0.2">
      <c r="A73" s="624"/>
      <c r="B73" s="625"/>
      <c r="C73" s="625"/>
      <c r="D73" s="625"/>
      <c r="E73" s="625"/>
      <c r="F73" s="625"/>
      <c r="G73" s="625"/>
      <c r="H73" s="625"/>
      <c r="I73" s="625"/>
      <c r="J73" s="625"/>
      <c r="K73" s="625"/>
      <c r="L73" s="625"/>
      <c r="M73" s="625"/>
      <c r="N73" s="625"/>
      <c r="O73" s="625"/>
      <c r="P73" s="625"/>
      <c r="Q73" s="625"/>
      <c r="R73" s="625"/>
      <c r="S73" s="625"/>
      <c r="T73" s="625"/>
      <c r="U73" s="626"/>
      <c r="V73" s="624"/>
      <c r="W73" s="625"/>
      <c r="X73" s="625"/>
      <c r="Y73" s="625"/>
      <c r="Z73" s="625"/>
      <c r="AA73" s="625"/>
      <c r="AB73" s="625"/>
      <c r="AC73" s="625"/>
      <c r="AD73" s="625"/>
      <c r="AE73" s="625"/>
      <c r="AF73" s="625"/>
      <c r="AG73" s="625"/>
      <c r="AH73" s="625"/>
      <c r="AI73" s="625"/>
      <c r="AJ73" s="625"/>
      <c r="AK73" s="625"/>
      <c r="AL73" s="625"/>
      <c r="AM73" s="625"/>
      <c r="AN73" s="625"/>
      <c r="AO73" s="625"/>
      <c r="AP73" s="626"/>
      <c r="AQ73" s="624"/>
      <c r="AR73" s="625"/>
      <c r="AS73" s="625"/>
      <c r="AT73" s="625"/>
      <c r="AU73" s="625"/>
      <c r="AV73" s="625"/>
      <c r="AW73" s="625"/>
      <c r="AX73" s="625"/>
      <c r="AY73" s="625"/>
      <c r="AZ73" s="625"/>
      <c r="BA73" s="625"/>
      <c r="BB73" s="625"/>
      <c r="BC73" s="625"/>
      <c r="BD73" s="625"/>
      <c r="BE73" s="625"/>
      <c r="BF73" s="625"/>
      <c r="BG73" s="625"/>
      <c r="BH73" s="625"/>
      <c r="BI73" s="625"/>
      <c r="BJ73" s="625"/>
      <c r="BK73" s="626"/>
      <c r="BL73" s="624"/>
      <c r="BM73" s="625"/>
      <c r="BN73" s="625"/>
      <c r="BO73" s="625"/>
      <c r="BP73" s="625"/>
      <c r="BQ73" s="625"/>
      <c r="BR73" s="625"/>
      <c r="BS73" s="625"/>
      <c r="BT73" s="625"/>
      <c r="BU73" s="625"/>
      <c r="BV73" s="625"/>
      <c r="BW73" s="625"/>
      <c r="BX73" s="625"/>
      <c r="BY73" s="625"/>
      <c r="BZ73" s="625"/>
      <c r="CA73" s="625"/>
      <c r="CB73" s="625"/>
      <c r="CC73" s="625"/>
      <c r="CD73" s="625"/>
      <c r="CE73" s="625"/>
      <c r="CF73" s="626"/>
      <c r="CG73" s="3"/>
      <c r="CH73" s="3"/>
    </row>
    <row r="74" spans="1:86" ht="58.5" customHeight="1" x14ac:dyDescent="0.2">
      <c r="A74" s="624"/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6"/>
      <c r="V74" s="624"/>
      <c r="W74" s="625"/>
      <c r="X74" s="625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5"/>
      <c r="AP74" s="626"/>
      <c r="AQ74" s="624"/>
      <c r="AR74" s="625"/>
      <c r="AS74" s="625"/>
      <c r="AT74" s="625"/>
      <c r="AU74" s="625"/>
      <c r="AV74" s="625"/>
      <c r="AW74" s="625"/>
      <c r="AX74" s="625"/>
      <c r="AY74" s="625"/>
      <c r="AZ74" s="625"/>
      <c r="BA74" s="625"/>
      <c r="BB74" s="625"/>
      <c r="BC74" s="625"/>
      <c r="BD74" s="625"/>
      <c r="BE74" s="625"/>
      <c r="BF74" s="625"/>
      <c r="BG74" s="625"/>
      <c r="BH74" s="625"/>
      <c r="BI74" s="625"/>
      <c r="BJ74" s="625"/>
      <c r="BK74" s="626"/>
      <c r="BL74" s="624"/>
      <c r="BM74" s="625"/>
      <c r="BN74" s="625"/>
      <c r="BO74" s="625"/>
      <c r="BP74" s="625"/>
      <c r="BQ74" s="625"/>
      <c r="BR74" s="625"/>
      <c r="BS74" s="625"/>
      <c r="BT74" s="625"/>
      <c r="BU74" s="625"/>
      <c r="BV74" s="625"/>
      <c r="BW74" s="625"/>
      <c r="BX74" s="625"/>
      <c r="BY74" s="625"/>
      <c r="BZ74" s="625"/>
      <c r="CA74" s="625"/>
      <c r="CB74" s="625"/>
      <c r="CC74" s="625"/>
      <c r="CD74" s="625"/>
      <c r="CE74" s="625"/>
      <c r="CF74" s="626"/>
      <c r="CG74" s="3"/>
      <c r="CH74" s="3"/>
    </row>
    <row r="75" spans="1:86" ht="18.75" customHeight="1" x14ac:dyDescent="0.2">
      <c r="A75" s="627"/>
      <c r="B75" s="628"/>
      <c r="C75" s="628"/>
      <c r="D75" s="628"/>
      <c r="E75" s="628"/>
      <c r="F75" s="628"/>
      <c r="G75" s="628"/>
      <c r="H75" s="628"/>
      <c r="I75" s="628"/>
      <c r="J75" s="628"/>
      <c r="K75" s="628"/>
      <c r="L75" s="628"/>
      <c r="M75" s="628"/>
      <c r="N75" s="628"/>
      <c r="O75" s="628"/>
      <c r="P75" s="628"/>
      <c r="Q75" s="628"/>
      <c r="R75" s="628"/>
      <c r="S75" s="628"/>
      <c r="T75" s="628"/>
      <c r="U75" s="629"/>
      <c r="V75" s="274" t="s">
        <v>156</v>
      </c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1"/>
      <c r="AQ75" s="274" t="s">
        <v>157</v>
      </c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  <c r="BH75" s="240"/>
      <c r="BI75" s="240"/>
      <c r="BJ75" s="240"/>
      <c r="BK75" s="241"/>
      <c r="BL75" s="274" t="s">
        <v>158</v>
      </c>
      <c r="BM75" s="240"/>
      <c r="BN75" s="240"/>
      <c r="BO75" s="240"/>
      <c r="BP75" s="240"/>
      <c r="BQ75" s="240"/>
      <c r="BR75" s="240"/>
      <c r="BS75" s="240"/>
      <c r="BT75" s="240"/>
      <c r="BU75" s="240"/>
      <c r="BV75" s="240"/>
      <c r="BW75" s="240"/>
      <c r="BX75" s="240"/>
      <c r="BY75" s="240"/>
      <c r="BZ75" s="240"/>
      <c r="CA75" s="240"/>
      <c r="CB75" s="240"/>
      <c r="CC75" s="240"/>
      <c r="CD75" s="240"/>
      <c r="CE75" s="240"/>
      <c r="CF75" s="241"/>
      <c r="CG75" s="3"/>
      <c r="CH75" s="3"/>
    </row>
    <row r="76" spans="1:86" x14ac:dyDescent="0.2">
      <c r="A76" s="147" t="s">
        <v>251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7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146" t="s">
        <v>267</v>
      </c>
      <c r="BJ76" s="96"/>
      <c r="BK76" s="96"/>
      <c r="BL76" s="96"/>
      <c r="BM76" s="96"/>
      <c r="BN76" s="96"/>
      <c r="BO76" s="96"/>
      <c r="BP76" s="96"/>
      <c r="BQ76" s="146" t="s">
        <v>268</v>
      </c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3"/>
      <c r="CH76" s="3"/>
    </row>
    <row r="77" spans="1:86" x14ac:dyDescent="0.2">
      <c r="A77" s="148" t="s">
        <v>252</v>
      </c>
      <c r="B77" s="98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3"/>
      <c r="CH77" s="3"/>
    </row>
    <row r="78" spans="1:86" ht="18.75" hidden="1" customHeight="1" x14ac:dyDescent="0.2">
      <c r="A78" s="85"/>
      <c r="B78" s="144" t="s">
        <v>262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8"/>
      <c r="CG78" s="3"/>
      <c r="CH78" s="3"/>
    </row>
    <row r="79" spans="1:86" ht="14.25" hidden="1" customHeight="1" x14ac:dyDescent="0.2">
      <c r="A79" s="548" t="s">
        <v>103</v>
      </c>
      <c r="B79" s="549"/>
      <c r="C79" s="242" t="s">
        <v>258</v>
      </c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7"/>
      <c r="X79" s="242" t="s">
        <v>93</v>
      </c>
      <c r="Y79" s="236"/>
      <c r="Z79" s="237"/>
      <c r="AA79" s="242" t="s">
        <v>94</v>
      </c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236"/>
      <c r="AO79" s="236"/>
      <c r="AP79" s="237"/>
      <c r="AQ79" s="548" t="s">
        <v>102</v>
      </c>
      <c r="AR79" s="549"/>
      <c r="AS79" s="242" t="s">
        <v>259</v>
      </c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7"/>
      <c r="BN79" s="242" t="s">
        <v>93</v>
      </c>
      <c r="BO79" s="236"/>
      <c r="BP79" s="237"/>
      <c r="BQ79" s="242" t="s">
        <v>104</v>
      </c>
      <c r="BR79" s="236"/>
      <c r="BS79" s="236"/>
      <c r="BT79" s="236"/>
      <c r="BU79" s="236"/>
      <c r="BV79" s="236"/>
      <c r="BW79" s="236"/>
      <c r="BX79" s="236"/>
      <c r="BY79" s="236"/>
      <c r="BZ79" s="236"/>
      <c r="CA79" s="236"/>
      <c r="CB79" s="236"/>
      <c r="CC79" s="236"/>
      <c r="CD79" s="236"/>
      <c r="CE79" s="236"/>
      <c r="CF79" s="237"/>
      <c r="CG79" s="3"/>
      <c r="CH79" s="3"/>
    </row>
    <row r="80" spans="1:86" ht="14.25" hidden="1" customHeight="1" x14ac:dyDescent="0.2">
      <c r="A80" s="550"/>
      <c r="B80" s="551"/>
      <c r="C80" s="545" t="s">
        <v>260</v>
      </c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/>
      <c r="W80" s="547"/>
      <c r="X80" s="274"/>
      <c r="Y80" s="240"/>
      <c r="Z80" s="241"/>
      <c r="AA80" s="352" t="s">
        <v>95</v>
      </c>
      <c r="AB80" s="353"/>
      <c r="AC80" s="353"/>
      <c r="AD80" s="353"/>
      <c r="AE80" s="353"/>
      <c r="AF80" s="353"/>
      <c r="AG80" s="353"/>
      <c r="AH80" s="353"/>
      <c r="AI80" s="353"/>
      <c r="AJ80" s="353"/>
      <c r="AK80" s="353"/>
      <c r="AL80" s="353"/>
      <c r="AM80" s="353"/>
      <c r="AN80" s="353"/>
      <c r="AO80" s="353"/>
      <c r="AP80" s="354"/>
      <c r="AQ80" s="550"/>
      <c r="AR80" s="551"/>
      <c r="AS80" s="545" t="s">
        <v>261</v>
      </c>
      <c r="AT80" s="546"/>
      <c r="AU80" s="546"/>
      <c r="AV80" s="546"/>
      <c r="AW80" s="546"/>
      <c r="AX80" s="546"/>
      <c r="AY80" s="546"/>
      <c r="AZ80" s="546"/>
      <c r="BA80" s="546"/>
      <c r="BB80" s="546"/>
      <c r="BC80" s="546"/>
      <c r="BD80" s="546"/>
      <c r="BE80" s="546"/>
      <c r="BF80" s="546"/>
      <c r="BG80" s="546"/>
      <c r="BH80" s="546"/>
      <c r="BI80" s="546"/>
      <c r="BJ80" s="546"/>
      <c r="BK80" s="546"/>
      <c r="BL80" s="546"/>
      <c r="BM80" s="547"/>
      <c r="BN80" s="274"/>
      <c r="BO80" s="240"/>
      <c r="BP80" s="241"/>
      <c r="BQ80" s="352" t="s">
        <v>95</v>
      </c>
      <c r="BR80" s="353"/>
      <c r="BS80" s="353"/>
      <c r="BT80" s="353"/>
      <c r="BU80" s="353"/>
      <c r="BV80" s="353"/>
      <c r="BW80" s="353"/>
      <c r="BX80" s="353"/>
      <c r="BY80" s="353"/>
      <c r="BZ80" s="353"/>
      <c r="CA80" s="353"/>
      <c r="CB80" s="353"/>
      <c r="CC80" s="353"/>
      <c r="CD80" s="353"/>
      <c r="CE80" s="353"/>
      <c r="CF80" s="354"/>
      <c r="CG80" s="3"/>
      <c r="CH80" s="3"/>
    </row>
    <row r="81" spans="1:86" ht="18.75" hidden="1" customHeight="1" x14ac:dyDescent="0.25">
      <c r="A81" s="506" t="s">
        <v>97</v>
      </c>
      <c r="B81" s="506"/>
      <c r="C81" s="506"/>
      <c r="D81" s="506"/>
      <c r="E81" s="506"/>
      <c r="F81" s="506"/>
      <c r="G81" s="506"/>
      <c r="H81" s="544">
        <v>101</v>
      </c>
      <c r="I81" s="225"/>
      <c r="J81" s="226"/>
      <c r="K81" s="568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70"/>
      <c r="X81" s="555">
        <v>8</v>
      </c>
      <c r="Y81" s="556"/>
      <c r="Z81" s="557"/>
      <c r="AA81" s="552">
        <v>131</v>
      </c>
      <c r="AB81" s="553"/>
      <c r="AC81" s="554"/>
      <c r="AD81" s="567">
        <f>ROUND(K81*X81%,2)</f>
        <v>0</v>
      </c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  <c r="AP81" s="567"/>
      <c r="AQ81" s="506" t="s">
        <v>105</v>
      </c>
      <c r="AR81" s="506"/>
      <c r="AS81" s="506"/>
      <c r="AT81" s="506"/>
      <c r="AU81" s="506"/>
      <c r="AV81" s="506"/>
      <c r="AW81" s="506"/>
      <c r="AX81" s="544">
        <v>151</v>
      </c>
      <c r="AY81" s="225"/>
      <c r="AZ81" s="226"/>
      <c r="BA81" s="568"/>
      <c r="BB81" s="569"/>
      <c r="BC81" s="569"/>
      <c r="BD81" s="569"/>
      <c r="BE81" s="569"/>
      <c r="BF81" s="569"/>
      <c r="BG81" s="569"/>
      <c r="BH81" s="569"/>
      <c r="BI81" s="569"/>
      <c r="BJ81" s="569"/>
      <c r="BK81" s="569"/>
      <c r="BL81" s="569"/>
      <c r="BM81" s="570"/>
      <c r="BN81" s="559">
        <v>8</v>
      </c>
      <c r="BO81" s="559"/>
      <c r="BP81" s="559"/>
      <c r="BQ81" s="552">
        <v>171</v>
      </c>
      <c r="BR81" s="553"/>
      <c r="BS81" s="554"/>
      <c r="BT81" s="567">
        <f t="shared" ref="BT81:BT86" si="2">ROUND(BA81*BN81%,2)</f>
        <v>0</v>
      </c>
      <c r="BU81" s="567"/>
      <c r="BV81" s="567"/>
      <c r="BW81" s="567"/>
      <c r="BX81" s="567"/>
      <c r="BY81" s="567"/>
      <c r="BZ81" s="567"/>
      <c r="CA81" s="567"/>
      <c r="CB81" s="567"/>
      <c r="CC81" s="567"/>
      <c r="CD81" s="567"/>
      <c r="CE81" s="567"/>
      <c r="CF81" s="567"/>
      <c r="CG81" s="3"/>
      <c r="CH81" s="3"/>
    </row>
    <row r="82" spans="1:86" ht="18.75" hidden="1" customHeight="1" x14ac:dyDescent="0.25">
      <c r="A82" s="506"/>
      <c r="B82" s="506"/>
      <c r="C82" s="506"/>
      <c r="D82" s="506"/>
      <c r="E82" s="506"/>
      <c r="F82" s="506"/>
      <c r="G82" s="506"/>
      <c r="H82" s="544">
        <v>102</v>
      </c>
      <c r="I82" s="225"/>
      <c r="J82" s="226"/>
      <c r="K82" s="568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70"/>
      <c r="X82" s="555">
        <v>4</v>
      </c>
      <c r="Y82" s="556"/>
      <c r="Z82" s="557"/>
      <c r="AA82" s="552">
        <v>132</v>
      </c>
      <c r="AB82" s="553"/>
      <c r="AC82" s="554"/>
      <c r="AD82" s="567">
        <f>ROUND(K82*X82%,2)</f>
        <v>0</v>
      </c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  <c r="AP82" s="567"/>
      <c r="AQ82" s="506"/>
      <c r="AR82" s="506"/>
      <c r="AS82" s="506"/>
      <c r="AT82" s="506"/>
      <c r="AU82" s="506"/>
      <c r="AV82" s="506"/>
      <c r="AW82" s="506"/>
      <c r="AX82" s="544">
        <v>152</v>
      </c>
      <c r="AY82" s="225"/>
      <c r="AZ82" s="226"/>
      <c r="BA82" s="568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70"/>
      <c r="BN82" s="559">
        <v>4</v>
      </c>
      <c r="BO82" s="559"/>
      <c r="BP82" s="559"/>
      <c r="BQ82" s="552">
        <v>172</v>
      </c>
      <c r="BR82" s="553"/>
      <c r="BS82" s="554"/>
      <c r="BT82" s="567">
        <f t="shared" si="2"/>
        <v>0</v>
      </c>
      <c r="BU82" s="567"/>
      <c r="BV82" s="567"/>
      <c r="BW82" s="567"/>
      <c r="BX82" s="567"/>
      <c r="BY82" s="567"/>
      <c r="BZ82" s="567"/>
      <c r="CA82" s="567"/>
      <c r="CB82" s="567"/>
      <c r="CC82" s="567"/>
      <c r="CD82" s="567"/>
      <c r="CE82" s="567"/>
      <c r="CF82" s="567"/>
      <c r="CG82" s="3"/>
      <c r="CH82" s="3"/>
    </row>
    <row r="83" spans="1:86" ht="18.75" hidden="1" customHeight="1" x14ac:dyDescent="0.25">
      <c r="A83" s="506"/>
      <c r="B83" s="506"/>
      <c r="C83" s="506"/>
      <c r="D83" s="506"/>
      <c r="E83" s="506"/>
      <c r="F83" s="506"/>
      <c r="G83" s="506"/>
      <c r="H83" s="544">
        <v>103</v>
      </c>
      <c r="I83" s="225"/>
      <c r="J83" s="226"/>
      <c r="K83" s="568"/>
      <c r="L83" s="569"/>
      <c r="M83" s="569"/>
      <c r="N83" s="569"/>
      <c r="O83" s="569"/>
      <c r="P83" s="569"/>
      <c r="Q83" s="569"/>
      <c r="R83" s="569"/>
      <c r="S83" s="569"/>
      <c r="T83" s="569"/>
      <c r="U83" s="569"/>
      <c r="V83" s="569"/>
      <c r="W83" s="570"/>
      <c r="X83" s="555">
        <v>18</v>
      </c>
      <c r="Y83" s="556"/>
      <c r="Z83" s="557"/>
      <c r="AA83" s="552">
        <v>133</v>
      </c>
      <c r="AB83" s="553"/>
      <c r="AC83" s="554"/>
      <c r="AD83" s="567">
        <f>ROUND(K83*X83%,2)</f>
        <v>0</v>
      </c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  <c r="AP83" s="567"/>
      <c r="AQ83" s="506"/>
      <c r="AR83" s="506"/>
      <c r="AS83" s="506"/>
      <c r="AT83" s="506"/>
      <c r="AU83" s="506"/>
      <c r="AV83" s="506"/>
      <c r="AW83" s="506"/>
      <c r="AX83" s="544">
        <v>153</v>
      </c>
      <c r="AY83" s="225"/>
      <c r="AZ83" s="226"/>
      <c r="BA83" s="568"/>
      <c r="BB83" s="569"/>
      <c r="BC83" s="569"/>
      <c r="BD83" s="569"/>
      <c r="BE83" s="569"/>
      <c r="BF83" s="569"/>
      <c r="BG83" s="569"/>
      <c r="BH83" s="569"/>
      <c r="BI83" s="569"/>
      <c r="BJ83" s="569"/>
      <c r="BK83" s="569"/>
      <c r="BL83" s="569"/>
      <c r="BM83" s="570"/>
      <c r="BN83" s="559">
        <v>18</v>
      </c>
      <c r="BO83" s="559"/>
      <c r="BP83" s="559"/>
      <c r="BQ83" s="552">
        <v>173</v>
      </c>
      <c r="BR83" s="553"/>
      <c r="BS83" s="554"/>
      <c r="BT83" s="567">
        <f t="shared" si="2"/>
        <v>0</v>
      </c>
      <c r="BU83" s="567"/>
      <c r="BV83" s="567"/>
      <c r="BW83" s="567"/>
      <c r="BX83" s="567"/>
      <c r="BY83" s="567"/>
      <c r="BZ83" s="567"/>
      <c r="CA83" s="567"/>
      <c r="CB83" s="567"/>
      <c r="CC83" s="567"/>
      <c r="CD83" s="567"/>
      <c r="CE83" s="567"/>
      <c r="CF83" s="567"/>
      <c r="CG83" s="3"/>
      <c r="CH83" s="3"/>
    </row>
    <row r="84" spans="1:86" ht="18.75" hidden="1" customHeight="1" x14ac:dyDescent="0.25">
      <c r="A84" s="571" t="s">
        <v>109</v>
      </c>
      <c r="B84" s="572"/>
      <c r="C84" s="572"/>
      <c r="D84" s="572"/>
      <c r="E84" s="572"/>
      <c r="F84" s="572"/>
      <c r="G84" s="573"/>
      <c r="H84" s="552">
        <v>107</v>
      </c>
      <c r="I84" s="553"/>
      <c r="J84" s="554"/>
      <c r="K84" s="563">
        <f>SUM(K81:W83)</f>
        <v>0</v>
      </c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5"/>
      <c r="X84" s="506" t="s">
        <v>96</v>
      </c>
      <c r="Y84" s="506"/>
      <c r="Z84" s="506"/>
      <c r="AA84" s="552">
        <v>137</v>
      </c>
      <c r="AB84" s="553"/>
      <c r="AC84" s="554"/>
      <c r="AD84" s="591">
        <f>SUM(AD81:AP83)</f>
        <v>0</v>
      </c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06" t="s">
        <v>106</v>
      </c>
      <c r="AR84" s="506"/>
      <c r="AS84" s="506"/>
      <c r="AT84" s="506"/>
      <c r="AU84" s="506"/>
      <c r="AV84" s="506"/>
      <c r="AW84" s="506"/>
      <c r="AX84" s="544">
        <v>154</v>
      </c>
      <c r="AY84" s="225"/>
      <c r="AZ84" s="226"/>
      <c r="BA84" s="568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70"/>
      <c r="BN84" s="559">
        <v>8</v>
      </c>
      <c r="BO84" s="559"/>
      <c r="BP84" s="559"/>
      <c r="BQ84" s="552">
        <v>174</v>
      </c>
      <c r="BR84" s="553"/>
      <c r="BS84" s="554"/>
      <c r="BT84" s="567">
        <f t="shared" si="2"/>
        <v>0</v>
      </c>
      <c r="BU84" s="567"/>
      <c r="BV84" s="567"/>
      <c r="BW84" s="567"/>
      <c r="BX84" s="567"/>
      <c r="BY84" s="567"/>
      <c r="BZ84" s="567"/>
      <c r="CA84" s="567"/>
      <c r="CB84" s="567"/>
      <c r="CC84" s="567"/>
      <c r="CD84" s="567"/>
      <c r="CE84" s="567"/>
      <c r="CF84" s="567"/>
      <c r="CG84" s="3"/>
      <c r="CH84" s="3"/>
    </row>
    <row r="85" spans="1:86" ht="18.75" hidden="1" customHeight="1" x14ac:dyDescent="0.25">
      <c r="A85" s="100"/>
      <c r="B85" s="101"/>
      <c r="C85" s="101"/>
      <c r="D85" s="101"/>
      <c r="E85" s="101"/>
      <c r="F85" s="101"/>
      <c r="G85" s="101"/>
      <c r="H85" s="102"/>
      <c r="I85" s="102"/>
      <c r="J85" s="102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1"/>
      <c r="Y85" s="101"/>
      <c r="Z85" s="101"/>
      <c r="AA85" s="102"/>
      <c r="AB85" s="102"/>
      <c r="AC85" s="102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506"/>
      <c r="AR85" s="506"/>
      <c r="AS85" s="506"/>
      <c r="AT85" s="506"/>
      <c r="AU85" s="506"/>
      <c r="AV85" s="506"/>
      <c r="AW85" s="506"/>
      <c r="AX85" s="544">
        <v>155</v>
      </c>
      <c r="AY85" s="225"/>
      <c r="AZ85" s="226"/>
      <c r="BA85" s="568"/>
      <c r="BB85" s="569"/>
      <c r="BC85" s="569"/>
      <c r="BD85" s="569"/>
      <c r="BE85" s="569"/>
      <c r="BF85" s="569"/>
      <c r="BG85" s="569"/>
      <c r="BH85" s="569"/>
      <c r="BI85" s="569"/>
      <c r="BJ85" s="569"/>
      <c r="BK85" s="569"/>
      <c r="BL85" s="569"/>
      <c r="BM85" s="570"/>
      <c r="BN85" s="559">
        <v>4</v>
      </c>
      <c r="BO85" s="559"/>
      <c r="BP85" s="559"/>
      <c r="BQ85" s="552">
        <v>175</v>
      </c>
      <c r="BR85" s="553"/>
      <c r="BS85" s="554"/>
      <c r="BT85" s="567">
        <f t="shared" si="2"/>
        <v>0</v>
      </c>
      <c r="BU85" s="567"/>
      <c r="BV85" s="567"/>
      <c r="BW85" s="567"/>
      <c r="BX85" s="567"/>
      <c r="BY85" s="567"/>
      <c r="BZ85" s="567"/>
      <c r="CA85" s="567"/>
      <c r="CB85" s="567"/>
      <c r="CC85" s="567"/>
      <c r="CD85" s="567"/>
      <c r="CE85" s="567"/>
      <c r="CF85" s="567"/>
      <c r="CG85" s="3"/>
      <c r="CH85" s="3"/>
    </row>
    <row r="86" spans="1:86" ht="18.75" hidden="1" customHeight="1" x14ac:dyDescent="0.25">
      <c r="A86" s="100"/>
      <c r="B86" s="101"/>
      <c r="C86" s="101"/>
      <c r="D86" s="101"/>
      <c r="E86" s="101"/>
      <c r="F86" s="101"/>
      <c r="G86" s="101"/>
      <c r="H86" s="102"/>
      <c r="I86" s="102"/>
      <c r="J86" s="102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1"/>
      <c r="Y86" s="101"/>
      <c r="Z86" s="101"/>
      <c r="AA86" s="102"/>
      <c r="AB86" s="102"/>
      <c r="AC86" s="102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506"/>
      <c r="AR86" s="506"/>
      <c r="AS86" s="506"/>
      <c r="AT86" s="506"/>
      <c r="AU86" s="506"/>
      <c r="AV86" s="506"/>
      <c r="AW86" s="506"/>
      <c r="AX86" s="544">
        <v>156</v>
      </c>
      <c r="AY86" s="225"/>
      <c r="AZ86" s="226"/>
      <c r="BA86" s="568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70"/>
      <c r="BN86" s="559">
        <v>18</v>
      </c>
      <c r="BO86" s="559"/>
      <c r="BP86" s="559"/>
      <c r="BQ86" s="552">
        <v>176</v>
      </c>
      <c r="BR86" s="553"/>
      <c r="BS86" s="554"/>
      <c r="BT86" s="567">
        <f t="shared" si="2"/>
        <v>0</v>
      </c>
      <c r="BU86" s="567"/>
      <c r="BV86" s="567"/>
      <c r="BW86" s="567"/>
      <c r="BX86" s="567"/>
      <c r="BY86" s="567"/>
      <c r="BZ86" s="567"/>
      <c r="CA86" s="567"/>
      <c r="CB86" s="567"/>
      <c r="CC86" s="567"/>
      <c r="CD86" s="567"/>
      <c r="CE86" s="567"/>
      <c r="CF86" s="567"/>
      <c r="CG86" s="3"/>
      <c r="CH86" s="3"/>
    </row>
    <row r="87" spans="1:86" ht="18.75" hidden="1" customHeight="1" x14ac:dyDescent="0.25">
      <c r="A87" s="100"/>
      <c r="B87" s="101"/>
      <c r="C87" s="101"/>
      <c r="D87" s="101"/>
      <c r="E87" s="101"/>
      <c r="F87" s="101"/>
      <c r="G87" s="101"/>
      <c r="H87" s="102"/>
      <c r="I87" s="102"/>
      <c r="J87" s="102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5"/>
      <c r="Y87" s="105"/>
      <c r="Z87" s="105"/>
      <c r="AA87" s="102"/>
      <c r="AB87" s="102"/>
      <c r="AC87" s="102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571" t="s">
        <v>250</v>
      </c>
      <c r="AR87" s="572"/>
      <c r="AS87" s="572"/>
      <c r="AT87" s="572"/>
      <c r="AU87" s="572"/>
      <c r="AV87" s="572"/>
      <c r="AW87" s="573"/>
      <c r="AX87" s="552">
        <v>164</v>
      </c>
      <c r="AY87" s="553"/>
      <c r="AZ87" s="554"/>
      <c r="BA87" s="563">
        <f>SUM(BA81:BM86)</f>
        <v>0</v>
      </c>
      <c r="BB87" s="564"/>
      <c r="BC87" s="564"/>
      <c r="BD87" s="564"/>
      <c r="BE87" s="564"/>
      <c r="BF87" s="564"/>
      <c r="BG87" s="564"/>
      <c r="BH87" s="564"/>
      <c r="BI87" s="564"/>
      <c r="BJ87" s="564"/>
      <c r="BK87" s="564"/>
      <c r="BL87" s="564"/>
      <c r="BM87" s="565"/>
      <c r="BN87" s="506" t="s">
        <v>96</v>
      </c>
      <c r="BO87" s="506"/>
      <c r="BP87" s="506"/>
      <c r="BQ87" s="552">
        <v>184</v>
      </c>
      <c r="BR87" s="553"/>
      <c r="BS87" s="554"/>
      <c r="BT87" s="591">
        <f>SUM(BT81:CF86)</f>
        <v>0</v>
      </c>
      <c r="BU87" s="591"/>
      <c r="BV87" s="591"/>
      <c r="BW87" s="591"/>
      <c r="BX87" s="591"/>
      <c r="BY87" s="591"/>
      <c r="BZ87" s="591"/>
      <c r="CA87" s="591"/>
      <c r="CB87" s="591"/>
      <c r="CC87" s="591"/>
      <c r="CD87" s="591"/>
      <c r="CE87" s="591"/>
      <c r="CF87" s="591"/>
      <c r="CG87" s="3"/>
      <c r="CH87" s="3"/>
    </row>
    <row r="88" spans="1:86" ht="18" hidden="1" customHeight="1" x14ac:dyDescent="0.2">
      <c r="A88" s="2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35"/>
      <c r="CG88" s="3"/>
      <c r="CH88" s="3"/>
    </row>
    <row r="89" spans="1:86" ht="18.75" customHeight="1" x14ac:dyDescent="0.2">
      <c r="A89" s="92"/>
      <c r="B89" s="144" t="s">
        <v>263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4"/>
      <c r="CG89" s="3"/>
      <c r="CH89" s="3"/>
    </row>
    <row r="90" spans="1:86" s="5" customFormat="1" ht="18.75" customHeight="1" x14ac:dyDescent="0.2">
      <c r="A90" s="242" t="s">
        <v>159</v>
      </c>
      <c r="B90" s="236"/>
      <c r="C90" s="236"/>
      <c r="D90" s="236"/>
      <c r="E90" s="236"/>
      <c r="F90" s="236"/>
      <c r="G90" s="236"/>
      <c r="H90" s="236"/>
      <c r="I90" s="237"/>
      <c r="J90" s="242" t="s">
        <v>160</v>
      </c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42" t="s">
        <v>170</v>
      </c>
      <c r="V90" s="236"/>
      <c r="W90" s="236"/>
      <c r="X90" s="236"/>
      <c r="Y90" s="236"/>
      <c r="Z90" s="236"/>
      <c r="AA90" s="236"/>
      <c r="AB90" s="237"/>
      <c r="AC90" s="242" t="s">
        <v>171</v>
      </c>
      <c r="AD90" s="236"/>
      <c r="AE90" s="236"/>
      <c r="AF90" s="236"/>
      <c r="AG90" s="236"/>
      <c r="AH90" s="236"/>
      <c r="AI90" s="236"/>
      <c r="AJ90" s="237"/>
      <c r="AK90" s="242" t="s">
        <v>172</v>
      </c>
      <c r="AL90" s="236"/>
      <c r="AM90" s="236"/>
      <c r="AN90" s="236"/>
      <c r="AO90" s="236"/>
      <c r="AP90" s="236"/>
      <c r="AQ90" s="236"/>
      <c r="AR90" s="237"/>
      <c r="AS90" s="242" t="s">
        <v>173</v>
      </c>
      <c r="AT90" s="236"/>
      <c r="AU90" s="236"/>
      <c r="AV90" s="236"/>
      <c r="AW90" s="236"/>
      <c r="AX90" s="236"/>
      <c r="AY90" s="236"/>
      <c r="AZ90" s="236"/>
      <c r="BA90" s="242" t="s">
        <v>181</v>
      </c>
      <c r="BB90" s="236"/>
      <c r="BC90" s="236"/>
      <c r="BD90" s="236"/>
      <c r="BE90" s="236"/>
      <c r="BF90" s="236"/>
      <c r="BG90" s="236"/>
      <c r="BH90" s="236"/>
      <c r="BI90" s="242" t="s">
        <v>182</v>
      </c>
      <c r="BJ90" s="236"/>
      <c r="BK90" s="236"/>
      <c r="BL90" s="236"/>
      <c r="BM90" s="236"/>
      <c r="BN90" s="236"/>
      <c r="BO90" s="236"/>
      <c r="BP90" s="236"/>
      <c r="BQ90" s="242" t="s">
        <v>183</v>
      </c>
      <c r="BR90" s="236"/>
      <c r="BS90" s="236"/>
      <c r="BT90" s="236"/>
      <c r="BU90" s="236"/>
      <c r="BV90" s="236"/>
      <c r="BW90" s="236"/>
      <c r="BX90" s="236"/>
      <c r="BY90" s="242" t="s">
        <v>184</v>
      </c>
      <c r="BZ90" s="236"/>
      <c r="CA90" s="236"/>
      <c r="CB90" s="236"/>
      <c r="CC90" s="236"/>
      <c r="CD90" s="236"/>
      <c r="CE90" s="236"/>
      <c r="CF90" s="237"/>
      <c r="CG90" s="2"/>
      <c r="CH90" s="2"/>
    </row>
    <row r="91" spans="1:86" ht="18.75" customHeight="1" x14ac:dyDescent="0.2">
      <c r="A91" s="243"/>
      <c r="B91" s="238"/>
      <c r="C91" s="238"/>
      <c r="D91" s="238"/>
      <c r="E91" s="238"/>
      <c r="F91" s="238"/>
      <c r="G91" s="238"/>
      <c r="H91" s="238"/>
      <c r="I91" s="239"/>
      <c r="J91" s="243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43"/>
      <c r="V91" s="238"/>
      <c r="W91" s="238"/>
      <c r="X91" s="238"/>
      <c r="Y91" s="238"/>
      <c r="Z91" s="238"/>
      <c r="AA91" s="238"/>
      <c r="AB91" s="239"/>
      <c r="AC91" s="243"/>
      <c r="AD91" s="238"/>
      <c r="AE91" s="238"/>
      <c r="AF91" s="238"/>
      <c r="AG91" s="238"/>
      <c r="AH91" s="238"/>
      <c r="AI91" s="238"/>
      <c r="AJ91" s="239"/>
      <c r="AK91" s="243"/>
      <c r="AL91" s="238"/>
      <c r="AM91" s="238"/>
      <c r="AN91" s="238"/>
      <c r="AO91" s="238"/>
      <c r="AP91" s="238"/>
      <c r="AQ91" s="238"/>
      <c r="AR91" s="239"/>
      <c r="AS91" s="243"/>
      <c r="AT91" s="238"/>
      <c r="AU91" s="238"/>
      <c r="AV91" s="238"/>
      <c r="AW91" s="238"/>
      <c r="AX91" s="238"/>
      <c r="AY91" s="238"/>
      <c r="AZ91" s="238"/>
      <c r="BA91" s="243"/>
      <c r="BB91" s="238"/>
      <c r="BC91" s="238"/>
      <c r="BD91" s="238"/>
      <c r="BE91" s="238"/>
      <c r="BF91" s="238"/>
      <c r="BG91" s="238"/>
      <c r="BH91" s="238"/>
      <c r="BI91" s="243"/>
      <c r="BJ91" s="238"/>
      <c r="BK91" s="238"/>
      <c r="BL91" s="238"/>
      <c r="BM91" s="238"/>
      <c r="BN91" s="238"/>
      <c r="BO91" s="238"/>
      <c r="BP91" s="238"/>
      <c r="BQ91" s="243"/>
      <c r="BR91" s="238"/>
      <c r="BS91" s="238"/>
      <c r="BT91" s="238"/>
      <c r="BU91" s="238"/>
      <c r="BV91" s="238"/>
      <c r="BW91" s="238"/>
      <c r="BX91" s="238"/>
      <c r="BY91" s="243"/>
      <c r="BZ91" s="238"/>
      <c r="CA91" s="238"/>
      <c r="CB91" s="238"/>
      <c r="CC91" s="238"/>
      <c r="CD91" s="238"/>
      <c r="CE91" s="238"/>
      <c r="CF91" s="239"/>
      <c r="CG91" s="3"/>
      <c r="CH91" s="3"/>
    </row>
    <row r="92" spans="1:86" ht="18.75" customHeight="1" x14ac:dyDescent="0.2">
      <c r="A92" s="274"/>
      <c r="B92" s="240"/>
      <c r="C92" s="240"/>
      <c r="D92" s="240"/>
      <c r="E92" s="240"/>
      <c r="F92" s="240"/>
      <c r="G92" s="240"/>
      <c r="H92" s="240"/>
      <c r="I92" s="241"/>
      <c r="J92" s="195" t="s">
        <v>161</v>
      </c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5" t="s">
        <v>162</v>
      </c>
      <c r="V92" s="196"/>
      <c r="W92" s="196"/>
      <c r="X92" s="196"/>
      <c r="Y92" s="196"/>
      <c r="Z92" s="196"/>
      <c r="AA92" s="196"/>
      <c r="AB92" s="197"/>
      <c r="AC92" s="195" t="s">
        <v>163</v>
      </c>
      <c r="AD92" s="196"/>
      <c r="AE92" s="196"/>
      <c r="AF92" s="196"/>
      <c r="AG92" s="196"/>
      <c r="AH92" s="196"/>
      <c r="AI92" s="196"/>
      <c r="AJ92" s="197"/>
      <c r="AK92" s="195" t="s">
        <v>164</v>
      </c>
      <c r="AL92" s="196"/>
      <c r="AM92" s="196"/>
      <c r="AN92" s="196"/>
      <c r="AO92" s="196"/>
      <c r="AP92" s="196"/>
      <c r="AQ92" s="196"/>
      <c r="AR92" s="197"/>
      <c r="AS92" s="195" t="s">
        <v>165</v>
      </c>
      <c r="AT92" s="196"/>
      <c r="AU92" s="196"/>
      <c r="AV92" s="196"/>
      <c r="AW92" s="196"/>
      <c r="AX92" s="196"/>
      <c r="AY92" s="196"/>
      <c r="AZ92" s="197"/>
      <c r="BA92" s="195" t="s">
        <v>166</v>
      </c>
      <c r="BB92" s="196"/>
      <c r="BC92" s="196"/>
      <c r="BD92" s="196"/>
      <c r="BE92" s="196"/>
      <c r="BF92" s="196"/>
      <c r="BG92" s="196"/>
      <c r="BH92" s="197"/>
      <c r="BI92" s="195" t="s">
        <v>167</v>
      </c>
      <c r="BJ92" s="196"/>
      <c r="BK92" s="196"/>
      <c r="BL92" s="196"/>
      <c r="BM92" s="196"/>
      <c r="BN92" s="196"/>
      <c r="BO92" s="196"/>
      <c r="BP92" s="197"/>
      <c r="BQ92" s="195" t="s">
        <v>168</v>
      </c>
      <c r="BR92" s="196"/>
      <c r="BS92" s="196"/>
      <c r="BT92" s="196"/>
      <c r="BU92" s="196"/>
      <c r="BV92" s="196"/>
      <c r="BW92" s="196"/>
      <c r="BX92" s="197"/>
      <c r="BY92" s="195" t="s">
        <v>169</v>
      </c>
      <c r="BZ92" s="196"/>
      <c r="CA92" s="196"/>
      <c r="CB92" s="196"/>
      <c r="CC92" s="196"/>
      <c r="CD92" s="196"/>
      <c r="CE92" s="196"/>
      <c r="CF92" s="197"/>
      <c r="CG92" s="3"/>
      <c r="CH92" s="3"/>
    </row>
    <row r="93" spans="1:86" ht="26.25" customHeight="1" x14ac:dyDescent="0.2">
      <c r="A93" s="544">
        <v>351</v>
      </c>
      <c r="B93" s="225"/>
      <c r="C93" s="226"/>
      <c r="D93" s="633" t="s">
        <v>174</v>
      </c>
      <c r="E93" s="634"/>
      <c r="F93" s="634"/>
      <c r="G93" s="634"/>
      <c r="H93" s="634"/>
      <c r="I93" s="635"/>
      <c r="J93" s="221"/>
      <c r="K93" s="222"/>
      <c r="L93" s="222"/>
      <c r="M93" s="222"/>
      <c r="N93" s="222"/>
      <c r="O93" s="222"/>
      <c r="P93" s="222"/>
      <c r="Q93" s="222"/>
      <c r="R93" s="222"/>
      <c r="S93" s="222"/>
      <c r="T93" s="224"/>
      <c r="U93" s="609"/>
      <c r="V93" s="610"/>
      <c r="W93" s="610"/>
      <c r="X93" s="610"/>
      <c r="Y93" s="610"/>
      <c r="Z93" s="610"/>
      <c r="AA93" s="610"/>
      <c r="AB93" s="611"/>
      <c r="AC93" s="606">
        <f>U93</f>
        <v>0</v>
      </c>
      <c r="AD93" s="607"/>
      <c r="AE93" s="607"/>
      <c r="AF93" s="607"/>
      <c r="AG93" s="607"/>
      <c r="AH93" s="607"/>
      <c r="AI93" s="607"/>
      <c r="AJ93" s="608"/>
      <c r="AK93" s="149"/>
      <c r="AL93" s="150"/>
      <c r="AM93" s="150"/>
      <c r="AN93" s="150"/>
      <c r="AO93" s="150"/>
      <c r="AP93" s="150"/>
      <c r="AQ93" s="150"/>
      <c r="AR93" s="151"/>
      <c r="AS93" s="606">
        <f>J93-U93</f>
        <v>0</v>
      </c>
      <c r="AT93" s="607"/>
      <c r="AU93" s="607"/>
      <c r="AV93" s="607"/>
      <c r="AW93" s="607"/>
      <c r="AX93" s="607"/>
      <c r="AY93" s="607"/>
      <c r="AZ93" s="608"/>
      <c r="BA93" s="606">
        <f>AS93</f>
        <v>0</v>
      </c>
      <c r="BB93" s="607"/>
      <c r="BC93" s="607"/>
      <c r="BD93" s="607"/>
      <c r="BE93" s="607"/>
      <c r="BF93" s="607"/>
      <c r="BG93" s="607"/>
      <c r="BH93" s="608"/>
      <c r="BI93" s="609"/>
      <c r="BJ93" s="610"/>
      <c r="BK93" s="610"/>
      <c r="BL93" s="610"/>
      <c r="BM93" s="610"/>
      <c r="BN93" s="610"/>
      <c r="BO93" s="610"/>
      <c r="BP93" s="611"/>
      <c r="BQ93" s="609"/>
      <c r="BR93" s="610"/>
      <c r="BS93" s="610"/>
      <c r="BT93" s="610"/>
      <c r="BU93" s="610"/>
      <c r="BV93" s="610"/>
      <c r="BW93" s="610"/>
      <c r="BX93" s="611"/>
      <c r="BY93" s="149"/>
      <c r="BZ93" s="150"/>
      <c r="CA93" s="150"/>
      <c r="CB93" s="150"/>
      <c r="CC93" s="150"/>
      <c r="CD93" s="150"/>
      <c r="CE93" s="150"/>
      <c r="CF93" s="151"/>
      <c r="CG93" s="3"/>
      <c r="CH93" s="3"/>
    </row>
    <row r="94" spans="1:86" ht="26.25" customHeight="1" x14ac:dyDescent="0.2">
      <c r="A94" s="544">
        <v>352</v>
      </c>
      <c r="B94" s="225"/>
      <c r="C94" s="226"/>
      <c r="D94" s="633" t="s">
        <v>175</v>
      </c>
      <c r="E94" s="634"/>
      <c r="F94" s="634"/>
      <c r="G94" s="634"/>
      <c r="H94" s="634"/>
      <c r="I94" s="635"/>
      <c r="J94" s="221"/>
      <c r="K94" s="222"/>
      <c r="L94" s="222"/>
      <c r="M94" s="222"/>
      <c r="N94" s="222"/>
      <c r="O94" s="222"/>
      <c r="P94" s="222"/>
      <c r="Q94" s="222"/>
      <c r="R94" s="222"/>
      <c r="S94" s="222"/>
      <c r="T94" s="224"/>
      <c r="U94" s="609"/>
      <c r="V94" s="610"/>
      <c r="W94" s="610"/>
      <c r="X94" s="610"/>
      <c r="Y94" s="610"/>
      <c r="Z94" s="610"/>
      <c r="AA94" s="610"/>
      <c r="AB94" s="611"/>
      <c r="AC94" s="149"/>
      <c r="AD94" s="150"/>
      <c r="AE94" s="150"/>
      <c r="AF94" s="150"/>
      <c r="AG94" s="150"/>
      <c r="AH94" s="150"/>
      <c r="AI94" s="150"/>
      <c r="AJ94" s="151"/>
      <c r="AK94" s="606">
        <f>U94</f>
        <v>0</v>
      </c>
      <c r="AL94" s="607"/>
      <c r="AM94" s="607"/>
      <c r="AN94" s="607"/>
      <c r="AO94" s="607"/>
      <c r="AP94" s="607"/>
      <c r="AQ94" s="607"/>
      <c r="AR94" s="608"/>
      <c r="AS94" s="606">
        <f>J94-U94</f>
        <v>0</v>
      </c>
      <c r="AT94" s="607"/>
      <c r="AU94" s="607"/>
      <c r="AV94" s="607"/>
      <c r="AW94" s="607"/>
      <c r="AX94" s="607"/>
      <c r="AY94" s="607"/>
      <c r="AZ94" s="608"/>
      <c r="BA94" s="149"/>
      <c r="BB94" s="150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50"/>
      <c r="BN94" s="150"/>
      <c r="BO94" s="150"/>
      <c r="BP94" s="150"/>
      <c r="BQ94" s="150"/>
      <c r="BR94" s="150"/>
      <c r="BS94" s="150"/>
      <c r="BT94" s="150"/>
      <c r="BU94" s="150"/>
      <c r="BV94" s="150"/>
      <c r="BW94" s="150"/>
      <c r="BX94" s="151"/>
      <c r="BY94" s="606">
        <f>AS94</f>
        <v>0</v>
      </c>
      <c r="BZ94" s="607"/>
      <c r="CA94" s="607"/>
      <c r="CB94" s="607"/>
      <c r="CC94" s="607"/>
      <c r="CD94" s="607"/>
      <c r="CE94" s="607"/>
      <c r="CF94" s="608"/>
      <c r="CG94" s="3"/>
      <c r="CH94" s="3"/>
    </row>
    <row r="95" spans="1:86" ht="26.25" customHeight="1" x14ac:dyDescent="0.2">
      <c r="A95" s="544">
        <v>353</v>
      </c>
      <c r="B95" s="225"/>
      <c r="C95" s="226"/>
      <c r="D95" s="633" t="s">
        <v>176</v>
      </c>
      <c r="E95" s="634"/>
      <c r="F95" s="634"/>
      <c r="G95" s="634"/>
      <c r="H95" s="634"/>
      <c r="I95" s="635"/>
      <c r="J95" s="221"/>
      <c r="K95" s="222"/>
      <c r="L95" s="222"/>
      <c r="M95" s="222"/>
      <c r="N95" s="222"/>
      <c r="O95" s="222"/>
      <c r="P95" s="222"/>
      <c r="Q95" s="222"/>
      <c r="R95" s="222"/>
      <c r="S95" s="222"/>
      <c r="T95" s="224"/>
      <c r="U95" s="609"/>
      <c r="V95" s="610"/>
      <c r="W95" s="610"/>
      <c r="X95" s="610"/>
      <c r="Y95" s="610"/>
      <c r="Z95" s="610"/>
      <c r="AA95" s="610"/>
      <c r="AB95" s="611"/>
      <c r="AC95" s="609"/>
      <c r="AD95" s="610"/>
      <c r="AE95" s="610"/>
      <c r="AF95" s="610"/>
      <c r="AG95" s="610"/>
      <c r="AH95" s="610"/>
      <c r="AI95" s="610"/>
      <c r="AJ95" s="611"/>
      <c r="AK95" s="609"/>
      <c r="AL95" s="610"/>
      <c r="AM95" s="610"/>
      <c r="AN95" s="610"/>
      <c r="AO95" s="610"/>
      <c r="AP95" s="610"/>
      <c r="AQ95" s="610"/>
      <c r="AR95" s="611"/>
      <c r="AS95" s="606">
        <f>J95-U95</f>
        <v>0</v>
      </c>
      <c r="AT95" s="607"/>
      <c r="AU95" s="607"/>
      <c r="AV95" s="607"/>
      <c r="AW95" s="607"/>
      <c r="AX95" s="607"/>
      <c r="AY95" s="607"/>
      <c r="AZ95" s="608"/>
      <c r="BA95" s="609"/>
      <c r="BB95" s="610"/>
      <c r="BC95" s="610"/>
      <c r="BD95" s="610"/>
      <c r="BE95" s="610"/>
      <c r="BF95" s="610"/>
      <c r="BG95" s="610"/>
      <c r="BH95" s="611"/>
      <c r="BI95" s="609"/>
      <c r="BJ95" s="610"/>
      <c r="BK95" s="610"/>
      <c r="BL95" s="610"/>
      <c r="BM95" s="610"/>
      <c r="BN95" s="610"/>
      <c r="BO95" s="610"/>
      <c r="BP95" s="611"/>
      <c r="BQ95" s="609"/>
      <c r="BR95" s="610"/>
      <c r="BS95" s="610"/>
      <c r="BT95" s="610"/>
      <c r="BU95" s="610"/>
      <c r="BV95" s="610"/>
      <c r="BW95" s="610"/>
      <c r="BX95" s="611"/>
      <c r="BY95" s="609"/>
      <c r="BZ95" s="610"/>
      <c r="CA95" s="610"/>
      <c r="CB95" s="610"/>
      <c r="CC95" s="610"/>
      <c r="CD95" s="610"/>
      <c r="CE95" s="610"/>
      <c r="CF95" s="611"/>
      <c r="CG95" s="3"/>
      <c r="CH95" s="3"/>
    </row>
    <row r="96" spans="1:86" ht="26.25" customHeight="1" x14ac:dyDescent="0.2">
      <c r="A96" s="544">
        <v>357</v>
      </c>
      <c r="B96" s="225"/>
      <c r="C96" s="226"/>
      <c r="D96" s="633" t="s">
        <v>177</v>
      </c>
      <c r="E96" s="634"/>
      <c r="F96" s="634"/>
      <c r="G96" s="634"/>
      <c r="H96" s="634"/>
      <c r="I96" s="635"/>
      <c r="J96" s="219">
        <f>SUM(J93:T95)</f>
        <v>0</v>
      </c>
      <c r="K96" s="220"/>
      <c r="L96" s="220"/>
      <c r="M96" s="220"/>
      <c r="N96" s="220"/>
      <c r="O96" s="220"/>
      <c r="P96" s="220"/>
      <c r="Q96" s="220"/>
      <c r="R96" s="220"/>
      <c r="S96" s="220"/>
      <c r="T96" s="642"/>
      <c r="U96" s="630">
        <f>SUM(U93:AB95)</f>
        <v>0</v>
      </c>
      <c r="V96" s="631"/>
      <c r="W96" s="631"/>
      <c r="X96" s="631"/>
      <c r="Y96" s="631"/>
      <c r="Z96" s="631"/>
      <c r="AA96" s="631"/>
      <c r="AB96" s="632"/>
      <c r="AC96" s="630">
        <f>SUM(AC93:AJ95)</f>
        <v>0</v>
      </c>
      <c r="AD96" s="631"/>
      <c r="AE96" s="631"/>
      <c r="AF96" s="631"/>
      <c r="AG96" s="631"/>
      <c r="AH96" s="631"/>
      <c r="AI96" s="631"/>
      <c r="AJ96" s="632"/>
      <c r="AK96" s="630">
        <f>SUM(AK93:AR95)</f>
        <v>0</v>
      </c>
      <c r="AL96" s="631"/>
      <c r="AM96" s="631"/>
      <c r="AN96" s="631"/>
      <c r="AO96" s="631"/>
      <c r="AP96" s="631"/>
      <c r="AQ96" s="631"/>
      <c r="AR96" s="632"/>
      <c r="AS96" s="630">
        <f>SUM(AS93:AZ95)</f>
        <v>0</v>
      </c>
      <c r="AT96" s="631"/>
      <c r="AU96" s="631"/>
      <c r="AV96" s="631"/>
      <c r="AW96" s="631"/>
      <c r="AX96" s="631"/>
      <c r="AY96" s="631"/>
      <c r="AZ96" s="632"/>
      <c r="BA96" s="630">
        <f>SUM(BA93:BH95)</f>
        <v>0</v>
      </c>
      <c r="BB96" s="631"/>
      <c r="BC96" s="631"/>
      <c r="BD96" s="631"/>
      <c r="BE96" s="631"/>
      <c r="BF96" s="631"/>
      <c r="BG96" s="631"/>
      <c r="BH96" s="632"/>
      <c r="BI96" s="630">
        <f>SUM(BI93:BP95)</f>
        <v>0</v>
      </c>
      <c r="BJ96" s="631"/>
      <c r="BK96" s="631"/>
      <c r="BL96" s="631"/>
      <c r="BM96" s="631"/>
      <c r="BN96" s="631"/>
      <c r="BO96" s="631"/>
      <c r="BP96" s="632"/>
      <c r="BQ96" s="630">
        <f>SUM(BQ93:BX95)</f>
        <v>0</v>
      </c>
      <c r="BR96" s="631"/>
      <c r="BS96" s="631"/>
      <c r="BT96" s="631"/>
      <c r="BU96" s="631"/>
      <c r="BV96" s="631"/>
      <c r="BW96" s="631"/>
      <c r="BX96" s="632"/>
      <c r="BY96" s="630">
        <f>SUM(BY93:CF95)</f>
        <v>0</v>
      </c>
      <c r="BZ96" s="631"/>
      <c r="CA96" s="631"/>
      <c r="CB96" s="631"/>
      <c r="CC96" s="631"/>
      <c r="CD96" s="631"/>
      <c r="CE96" s="631"/>
      <c r="CF96" s="632"/>
      <c r="CG96" s="3"/>
      <c r="CH96" s="3"/>
    </row>
    <row r="97" spans="1:94" ht="18.75" customHeight="1" x14ac:dyDescent="0.2">
      <c r="A97" s="544">
        <v>358</v>
      </c>
      <c r="B97" s="225"/>
      <c r="C97" s="226"/>
      <c r="D97" s="578" t="s">
        <v>178</v>
      </c>
      <c r="E97" s="579"/>
      <c r="F97" s="579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79"/>
      <c r="X97" s="579"/>
      <c r="Y97" s="579"/>
      <c r="Z97" s="579"/>
      <c r="AA97" s="579"/>
      <c r="AB97" s="580"/>
      <c r="AC97" s="636"/>
      <c r="AD97" s="637"/>
      <c r="AE97" s="637"/>
      <c r="AF97" s="637"/>
      <c r="AG97" s="637"/>
      <c r="AH97" s="637"/>
      <c r="AI97" s="637"/>
      <c r="AJ97" s="637"/>
      <c r="AK97" s="637"/>
      <c r="AL97" s="637"/>
      <c r="AM97" s="637"/>
      <c r="AN97" s="637"/>
      <c r="AO97" s="638"/>
      <c r="AP97" s="544">
        <v>359</v>
      </c>
      <c r="AQ97" s="225"/>
      <c r="AR97" s="226"/>
      <c r="AS97" s="578" t="s">
        <v>179</v>
      </c>
      <c r="AT97" s="579"/>
      <c r="AU97" s="579"/>
      <c r="AV97" s="579"/>
      <c r="AW97" s="579"/>
      <c r="AX97" s="579"/>
      <c r="AY97" s="579"/>
      <c r="AZ97" s="580"/>
      <c r="BA97" s="639">
        <f>BQ96-AC97</f>
        <v>0</v>
      </c>
      <c r="BB97" s="640"/>
      <c r="BC97" s="640"/>
      <c r="BD97" s="640"/>
      <c r="BE97" s="640"/>
      <c r="BF97" s="640"/>
      <c r="BG97" s="640"/>
      <c r="BH97" s="640"/>
      <c r="BI97" s="640"/>
      <c r="BJ97" s="640"/>
      <c r="BK97" s="640"/>
      <c r="BL97" s="641"/>
      <c r="BM97" s="671" t="s">
        <v>180</v>
      </c>
      <c r="BN97" s="672"/>
      <c r="BO97" s="672"/>
      <c r="BP97" s="672"/>
      <c r="BQ97" s="672"/>
      <c r="BR97" s="672"/>
      <c r="BS97" s="672"/>
      <c r="BT97" s="672"/>
      <c r="BU97" s="672"/>
      <c r="BV97" s="672"/>
      <c r="BW97" s="672"/>
      <c r="BX97" s="672"/>
      <c r="BY97" s="672"/>
      <c r="BZ97" s="672"/>
      <c r="CA97" s="672"/>
      <c r="CB97" s="672"/>
      <c r="CC97" s="672"/>
      <c r="CD97" s="672"/>
      <c r="CE97" s="672"/>
      <c r="CF97" s="673"/>
      <c r="CG97" s="3"/>
      <c r="CH97" s="3"/>
    </row>
    <row r="98" spans="1:94" ht="18.75" customHeight="1" x14ac:dyDescent="0.2">
      <c r="A98" s="89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1"/>
      <c r="CG98" s="3"/>
      <c r="CH98" s="3"/>
    </row>
    <row r="99" spans="1:94" ht="18.75" customHeight="1" x14ac:dyDescent="0.2">
      <c r="A99" s="92"/>
      <c r="B99" s="144" t="s">
        <v>264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4"/>
      <c r="CG99" s="3"/>
      <c r="CH99" s="207"/>
      <c r="CI99" s="207"/>
      <c r="CJ99" s="207"/>
      <c r="CK99" s="207"/>
      <c r="CL99" s="207"/>
      <c r="CM99" s="207"/>
      <c r="CN99" s="207"/>
      <c r="CO99" s="207"/>
      <c r="CP99" s="207"/>
    </row>
    <row r="100" spans="1:94" ht="9.75" customHeight="1" x14ac:dyDescent="0.2">
      <c r="A100" s="323" t="s">
        <v>103</v>
      </c>
      <c r="B100" s="242" t="s">
        <v>185</v>
      </c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7"/>
      <c r="N100" s="256">
        <v>401</v>
      </c>
      <c r="O100" s="244"/>
      <c r="P100" s="245"/>
      <c r="Q100" s="328"/>
      <c r="R100" s="329"/>
      <c r="S100" s="329"/>
      <c r="T100" s="329"/>
      <c r="U100" s="329"/>
      <c r="V100" s="329"/>
      <c r="W100" s="329"/>
      <c r="X100" s="329"/>
      <c r="Y100" s="329"/>
      <c r="Z100" s="329"/>
      <c r="AA100" s="329"/>
      <c r="AB100" s="329"/>
      <c r="AC100" s="330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35"/>
      <c r="CG100" s="3"/>
      <c r="CH100" s="3"/>
    </row>
    <row r="101" spans="1:94" ht="9.75" customHeight="1" x14ac:dyDescent="0.2">
      <c r="A101" s="324"/>
      <c r="B101" s="274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1"/>
      <c r="N101" s="260"/>
      <c r="O101" s="246"/>
      <c r="P101" s="247"/>
      <c r="Q101" s="331"/>
      <c r="R101" s="332"/>
      <c r="S101" s="332"/>
      <c r="T101" s="332"/>
      <c r="U101" s="332"/>
      <c r="V101" s="332"/>
      <c r="W101" s="332"/>
      <c r="X101" s="332"/>
      <c r="Y101" s="332"/>
      <c r="Z101" s="332"/>
      <c r="AA101" s="332"/>
      <c r="AB101" s="332"/>
      <c r="AC101" s="333"/>
      <c r="AD101" s="25"/>
      <c r="AE101" s="284" t="s">
        <v>189</v>
      </c>
      <c r="AF101" s="285"/>
      <c r="AG101" s="285"/>
      <c r="AH101" s="285"/>
      <c r="AI101" s="285"/>
      <c r="AJ101" s="285"/>
      <c r="AK101" s="285"/>
      <c r="AL101" s="285"/>
      <c r="AM101" s="285"/>
      <c r="AN101" s="285"/>
      <c r="AO101" s="285"/>
      <c r="AP101" s="285"/>
      <c r="AQ101" s="285"/>
      <c r="AR101" s="285"/>
      <c r="AS101" s="285"/>
      <c r="AT101" s="286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35"/>
      <c r="CG101" s="3"/>
      <c r="CH101" s="3"/>
    </row>
    <row r="102" spans="1:94" ht="9.75" customHeight="1" x14ac:dyDescent="0.2">
      <c r="A102" s="127"/>
      <c r="B102" s="242" t="s">
        <v>186</v>
      </c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7"/>
      <c r="N102" s="256">
        <v>402</v>
      </c>
      <c r="O102" s="244"/>
      <c r="P102" s="245"/>
      <c r="Q102" s="328"/>
      <c r="R102" s="329"/>
      <c r="S102" s="329"/>
      <c r="T102" s="329"/>
      <c r="U102" s="329"/>
      <c r="V102" s="329"/>
      <c r="W102" s="329"/>
      <c r="X102" s="329"/>
      <c r="Y102" s="329"/>
      <c r="Z102" s="329"/>
      <c r="AA102" s="329"/>
      <c r="AB102" s="329"/>
      <c r="AC102" s="330"/>
      <c r="AD102" s="25"/>
      <c r="AE102" s="256">
        <v>405</v>
      </c>
      <c r="AF102" s="244"/>
      <c r="AG102" s="245"/>
      <c r="AH102" s="305">
        <f>(Q100+Q102)*100</f>
        <v>0</v>
      </c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7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35"/>
      <c r="CG102" s="3"/>
      <c r="CH102" s="3"/>
    </row>
    <row r="103" spans="1:94" ht="9.75" customHeight="1" x14ac:dyDescent="0.2">
      <c r="A103" s="130"/>
      <c r="B103" s="274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1"/>
      <c r="N103" s="260"/>
      <c r="O103" s="246"/>
      <c r="P103" s="247"/>
      <c r="Q103" s="331"/>
      <c r="R103" s="332"/>
      <c r="S103" s="332"/>
      <c r="T103" s="332"/>
      <c r="U103" s="332"/>
      <c r="V103" s="332"/>
      <c r="W103" s="332"/>
      <c r="X103" s="332"/>
      <c r="Y103" s="332"/>
      <c r="Z103" s="332"/>
      <c r="AA103" s="332"/>
      <c r="AB103" s="332"/>
      <c r="AC103" s="333"/>
      <c r="AD103" s="25"/>
      <c r="AE103" s="260"/>
      <c r="AF103" s="246"/>
      <c r="AG103" s="247"/>
      <c r="AH103" s="320"/>
      <c r="AI103" s="321"/>
      <c r="AJ103" s="321"/>
      <c r="AK103" s="321"/>
      <c r="AL103" s="321"/>
      <c r="AM103" s="321"/>
      <c r="AN103" s="321"/>
      <c r="AO103" s="321"/>
      <c r="AP103" s="321"/>
      <c r="AQ103" s="321"/>
      <c r="AR103" s="321"/>
      <c r="AS103" s="321"/>
      <c r="AT103" s="322"/>
      <c r="AU103" s="25"/>
      <c r="AV103" s="242" t="s">
        <v>191</v>
      </c>
      <c r="AW103" s="236"/>
      <c r="AX103" s="236"/>
      <c r="AY103" s="236"/>
      <c r="AZ103" s="236"/>
      <c r="BA103" s="236"/>
      <c r="BB103" s="236"/>
      <c r="BC103" s="236"/>
      <c r="BD103" s="236"/>
      <c r="BE103" s="236"/>
      <c r="BF103" s="236"/>
      <c r="BG103" s="237"/>
      <c r="BH103" s="25"/>
      <c r="BI103" s="242" t="s">
        <v>192</v>
      </c>
      <c r="BJ103" s="236"/>
      <c r="BK103" s="236"/>
      <c r="BL103" s="236"/>
      <c r="BM103" s="236"/>
      <c r="BN103" s="236"/>
      <c r="BO103" s="236"/>
      <c r="BP103" s="236"/>
      <c r="BQ103" s="236"/>
      <c r="BR103" s="236"/>
      <c r="BS103" s="236"/>
      <c r="BT103" s="237"/>
      <c r="BU103" s="25"/>
      <c r="BV103" s="242" t="s">
        <v>193</v>
      </c>
      <c r="BW103" s="236"/>
      <c r="BX103" s="236"/>
      <c r="BY103" s="236"/>
      <c r="BZ103" s="236"/>
      <c r="CA103" s="236"/>
      <c r="CB103" s="236"/>
      <c r="CC103" s="236"/>
      <c r="CD103" s="236"/>
      <c r="CE103" s="237"/>
      <c r="CF103" s="35"/>
      <c r="CG103" s="3"/>
      <c r="CH103" s="3"/>
    </row>
    <row r="104" spans="1:94" ht="9.75" customHeight="1" x14ac:dyDescent="0.2">
      <c r="A104" s="130"/>
      <c r="B104" s="242" t="s">
        <v>187</v>
      </c>
      <c r="C104" s="236"/>
      <c r="D104" s="236"/>
      <c r="E104" s="236"/>
      <c r="F104" s="236"/>
      <c r="G104" s="236"/>
      <c r="H104" s="236"/>
      <c r="I104" s="236"/>
      <c r="J104" s="236"/>
      <c r="K104" s="236"/>
      <c r="L104" s="236"/>
      <c r="M104" s="237"/>
      <c r="N104" s="256">
        <v>403</v>
      </c>
      <c r="O104" s="244"/>
      <c r="P104" s="245"/>
      <c r="Q104" s="328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30"/>
      <c r="AD104" s="25"/>
      <c r="AE104" s="317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9"/>
      <c r="AU104" s="25"/>
      <c r="AV104" s="243"/>
      <c r="AW104" s="238"/>
      <c r="AX104" s="238"/>
      <c r="AY104" s="238"/>
      <c r="AZ104" s="238"/>
      <c r="BA104" s="238"/>
      <c r="BB104" s="238"/>
      <c r="BC104" s="238"/>
      <c r="BD104" s="238"/>
      <c r="BE104" s="238"/>
      <c r="BF104" s="238"/>
      <c r="BG104" s="239"/>
      <c r="BH104" s="25"/>
      <c r="BI104" s="243"/>
      <c r="BJ104" s="238"/>
      <c r="BK104" s="238"/>
      <c r="BL104" s="238"/>
      <c r="BM104" s="238"/>
      <c r="BN104" s="238"/>
      <c r="BO104" s="238"/>
      <c r="BP104" s="238"/>
      <c r="BQ104" s="238"/>
      <c r="BR104" s="238"/>
      <c r="BS104" s="238"/>
      <c r="BT104" s="239"/>
      <c r="BU104" s="25"/>
      <c r="BV104" s="243"/>
      <c r="BW104" s="238"/>
      <c r="BX104" s="238"/>
      <c r="BY104" s="238"/>
      <c r="BZ104" s="238"/>
      <c r="CA104" s="238"/>
      <c r="CB104" s="238"/>
      <c r="CC104" s="238"/>
      <c r="CD104" s="238"/>
      <c r="CE104" s="239"/>
      <c r="CF104" s="35"/>
      <c r="CG104" s="3"/>
      <c r="CH104" s="3"/>
    </row>
    <row r="105" spans="1:94" ht="9.75" customHeight="1" x14ac:dyDescent="0.2">
      <c r="A105" s="130"/>
      <c r="B105" s="274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1"/>
      <c r="N105" s="260"/>
      <c r="O105" s="246"/>
      <c r="P105" s="247"/>
      <c r="Q105" s="331"/>
      <c r="R105" s="332"/>
      <c r="S105" s="332"/>
      <c r="T105" s="332"/>
      <c r="U105" s="332"/>
      <c r="V105" s="332"/>
      <c r="W105" s="332"/>
      <c r="X105" s="332"/>
      <c r="Y105" s="332"/>
      <c r="Z105" s="332"/>
      <c r="AA105" s="332"/>
      <c r="AB105" s="332"/>
      <c r="AC105" s="333"/>
      <c r="AD105" s="25"/>
      <c r="AE105" s="284" t="s">
        <v>190</v>
      </c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6"/>
      <c r="AU105" s="25"/>
      <c r="AV105" s="274"/>
      <c r="AW105" s="240"/>
      <c r="AX105" s="240"/>
      <c r="AY105" s="240"/>
      <c r="AZ105" s="240"/>
      <c r="BA105" s="240"/>
      <c r="BB105" s="240"/>
      <c r="BC105" s="240"/>
      <c r="BD105" s="240"/>
      <c r="BE105" s="240"/>
      <c r="BF105" s="240"/>
      <c r="BG105" s="241"/>
      <c r="BH105" s="25"/>
      <c r="BI105" s="274"/>
      <c r="BJ105" s="240"/>
      <c r="BK105" s="240"/>
      <c r="BL105" s="240"/>
      <c r="BM105" s="240"/>
      <c r="BN105" s="240"/>
      <c r="BO105" s="240"/>
      <c r="BP105" s="240"/>
      <c r="BQ105" s="240"/>
      <c r="BR105" s="240"/>
      <c r="BS105" s="240"/>
      <c r="BT105" s="241"/>
      <c r="BU105" s="25"/>
      <c r="BV105" s="274"/>
      <c r="BW105" s="240"/>
      <c r="BX105" s="240"/>
      <c r="BY105" s="240"/>
      <c r="BZ105" s="240"/>
      <c r="CA105" s="240"/>
      <c r="CB105" s="240"/>
      <c r="CC105" s="240"/>
      <c r="CD105" s="240"/>
      <c r="CE105" s="241"/>
      <c r="CF105" s="35"/>
      <c r="CG105" s="3"/>
      <c r="CH105" s="3"/>
    </row>
    <row r="106" spans="1:94" ht="9.75" customHeight="1" x14ac:dyDescent="0.2">
      <c r="A106" s="130"/>
      <c r="B106" s="242" t="s">
        <v>188</v>
      </c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7"/>
      <c r="N106" s="256">
        <v>404</v>
      </c>
      <c r="O106" s="244"/>
      <c r="P106" s="245"/>
      <c r="Q106" s="305">
        <f>SUM(Q100:AC105)</f>
        <v>0</v>
      </c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7"/>
      <c r="AD106" s="25"/>
      <c r="AE106" s="256">
        <v>406</v>
      </c>
      <c r="AF106" s="244"/>
      <c r="AG106" s="245"/>
      <c r="AH106" s="305">
        <f>Q106</f>
        <v>0</v>
      </c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7"/>
      <c r="AU106" s="25"/>
      <c r="AV106" s="256">
        <v>407</v>
      </c>
      <c r="AW106" s="244"/>
      <c r="AX106" s="245"/>
      <c r="AY106" s="334">
        <f>IF(AH106&lt;&gt;0,(AH102/AH106),0)</f>
        <v>0</v>
      </c>
      <c r="AZ106" s="335"/>
      <c r="BA106" s="335"/>
      <c r="BB106" s="335"/>
      <c r="BC106" s="335"/>
      <c r="BD106" s="335"/>
      <c r="BE106" s="335"/>
      <c r="BF106" s="335"/>
      <c r="BG106" s="336"/>
      <c r="BH106" s="25"/>
      <c r="BI106" s="256">
        <v>408</v>
      </c>
      <c r="BJ106" s="244"/>
      <c r="BK106" s="245"/>
      <c r="BL106" s="340">
        <f>IF(AND(AY106&lt;&gt;0,Q104&lt;&gt;0),(INT(AY106)+0.5),0)</f>
        <v>0</v>
      </c>
      <c r="BM106" s="341"/>
      <c r="BN106" s="341"/>
      <c r="BO106" s="341"/>
      <c r="BP106" s="341"/>
      <c r="BQ106" s="341"/>
      <c r="BR106" s="341"/>
      <c r="BS106" s="341"/>
      <c r="BT106" s="342"/>
      <c r="BU106" s="25"/>
      <c r="BV106" s="256">
        <v>409</v>
      </c>
      <c r="BW106" s="244"/>
      <c r="BX106" s="245"/>
      <c r="BY106" s="311">
        <f>IF(Q106&lt;&gt;0,100-BL106-0.5,0)</f>
        <v>0</v>
      </c>
      <c r="BZ106" s="312"/>
      <c r="CA106" s="312"/>
      <c r="CB106" s="312"/>
      <c r="CC106" s="312"/>
      <c r="CD106" s="312"/>
      <c r="CE106" s="313"/>
      <c r="CF106" s="35"/>
      <c r="CG106" s="3"/>
      <c r="CH106" s="3"/>
    </row>
    <row r="107" spans="1:94" ht="9.75" customHeight="1" x14ac:dyDescent="0.2">
      <c r="A107" s="152"/>
      <c r="B107" s="243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9"/>
      <c r="N107" s="257"/>
      <c r="O107" s="258"/>
      <c r="P107" s="259"/>
      <c r="Q107" s="308"/>
      <c r="R107" s="309"/>
      <c r="S107" s="309"/>
      <c r="T107" s="309"/>
      <c r="U107" s="309"/>
      <c r="V107" s="309"/>
      <c r="W107" s="309"/>
      <c r="X107" s="309"/>
      <c r="Y107" s="309"/>
      <c r="Z107" s="309"/>
      <c r="AA107" s="309"/>
      <c r="AB107" s="309"/>
      <c r="AC107" s="310"/>
      <c r="AD107" s="25"/>
      <c r="AE107" s="257"/>
      <c r="AF107" s="258"/>
      <c r="AG107" s="259"/>
      <c r="AH107" s="308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10"/>
      <c r="AU107" s="25"/>
      <c r="AV107" s="257"/>
      <c r="AW107" s="258"/>
      <c r="AX107" s="247"/>
      <c r="AY107" s="337"/>
      <c r="AZ107" s="338"/>
      <c r="BA107" s="338"/>
      <c r="BB107" s="338"/>
      <c r="BC107" s="338"/>
      <c r="BD107" s="338"/>
      <c r="BE107" s="338"/>
      <c r="BF107" s="338"/>
      <c r="BG107" s="339"/>
      <c r="BH107" s="25"/>
      <c r="BI107" s="260"/>
      <c r="BJ107" s="246"/>
      <c r="BK107" s="247"/>
      <c r="BL107" s="343"/>
      <c r="BM107" s="344"/>
      <c r="BN107" s="344"/>
      <c r="BO107" s="344"/>
      <c r="BP107" s="344"/>
      <c r="BQ107" s="344"/>
      <c r="BR107" s="344"/>
      <c r="BS107" s="344"/>
      <c r="BT107" s="345"/>
      <c r="BU107" s="25"/>
      <c r="BV107" s="260"/>
      <c r="BW107" s="246"/>
      <c r="BX107" s="247"/>
      <c r="BY107" s="314"/>
      <c r="BZ107" s="315"/>
      <c r="CA107" s="315"/>
      <c r="CB107" s="315"/>
      <c r="CC107" s="315"/>
      <c r="CD107" s="315"/>
      <c r="CE107" s="316"/>
      <c r="CF107" s="35"/>
      <c r="CG107" s="3"/>
      <c r="CH107" s="3"/>
    </row>
    <row r="108" spans="1:94" ht="9.75" customHeight="1" x14ac:dyDescent="0.2">
      <c r="A108" s="323" t="s">
        <v>102</v>
      </c>
      <c r="B108" s="201" t="s">
        <v>194</v>
      </c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202"/>
      <c r="AD108" s="202"/>
      <c r="AE108" s="202"/>
      <c r="AF108" s="202"/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3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35"/>
      <c r="CG108" s="3"/>
      <c r="CH108" s="3"/>
    </row>
    <row r="109" spans="1:94" ht="9.75" customHeight="1" x14ac:dyDescent="0.2">
      <c r="A109" s="32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7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35"/>
      <c r="CG109" s="3"/>
      <c r="CH109" s="3"/>
    </row>
    <row r="110" spans="1:94" ht="9.75" customHeight="1" x14ac:dyDescent="0.2">
      <c r="A110" s="127"/>
      <c r="B110" s="236" t="s">
        <v>195</v>
      </c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7"/>
      <c r="Q110" s="284" t="s">
        <v>197</v>
      </c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6"/>
      <c r="AD110" s="275" t="s">
        <v>249</v>
      </c>
      <c r="AE110" s="276"/>
      <c r="AF110" s="276"/>
      <c r="AG110" s="276"/>
      <c r="AH110" s="277"/>
      <c r="AI110" s="242" t="s">
        <v>196</v>
      </c>
      <c r="AJ110" s="236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7"/>
      <c r="AX110" s="25"/>
      <c r="AY110" s="25"/>
      <c r="AZ110" s="25"/>
      <c r="BA110" s="242" t="s">
        <v>196</v>
      </c>
      <c r="BB110" s="236"/>
      <c r="BC110" s="236"/>
      <c r="BD110" s="236"/>
      <c r="BE110" s="236"/>
      <c r="BF110" s="236"/>
      <c r="BG110" s="236"/>
      <c r="BH110" s="236"/>
      <c r="BI110" s="236"/>
      <c r="BJ110" s="236"/>
      <c r="BK110" s="236"/>
      <c r="BL110" s="236"/>
      <c r="BM110" s="236"/>
      <c r="BN110" s="236"/>
      <c r="BO110" s="237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35"/>
      <c r="CG110" s="3"/>
      <c r="CH110" s="3"/>
    </row>
    <row r="111" spans="1:94" ht="9.75" customHeight="1" x14ac:dyDescent="0.2">
      <c r="A111" s="130"/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9"/>
      <c r="Q111" s="287" t="s">
        <v>246</v>
      </c>
      <c r="R111" s="288"/>
      <c r="S111" s="288"/>
      <c r="T111" s="289"/>
      <c r="U111" s="287" t="s">
        <v>247</v>
      </c>
      <c r="V111" s="288"/>
      <c r="W111" s="288"/>
      <c r="X111" s="289"/>
      <c r="Y111" s="287" t="s">
        <v>248</v>
      </c>
      <c r="Z111" s="288"/>
      <c r="AA111" s="288"/>
      <c r="AB111" s="288"/>
      <c r="AC111" s="289"/>
      <c r="AD111" s="278"/>
      <c r="AE111" s="279"/>
      <c r="AF111" s="279"/>
      <c r="AG111" s="279"/>
      <c r="AH111" s="280"/>
      <c r="AI111" s="243"/>
      <c r="AJ111" s="238"/>
      <c r="AK111" s="238"/>
      <c r="AL111" s="238"/>
      <c r="AM111" s="238"/>
      <c r="AN111" s="238"/>
      <c r="AO111" s="238"/>
      <c r="AP111" s="238"/>
      <c r="AQ111" s="238"/>
      <c r="AR111" s="238"/>
      <c r="AS111" s="238"/>
      <c r="AT111" s="238"/>
      <c r="AU111" s="238"/>
      <c r="AV111" s="238"/>
      <c r="AW111" s="239"/>
      <c r="AX111" s="25"/>
      <c r="AY111" s="25"/>
      <c r="AZ111" s="25"/>
      <c r="BA111" s="243"/>
      <c r="BB111" s="238"/>
      <c r="BC111" s="238"/>
      <c r="BD111" s="238"/>
      <c r="BE111" s="238"/>
      <c r="BF111" s="238"/>
      <c r="BG111" s="238"/>
      <c r="BH111" s="238"/>
      <c r="BI111" s="238"/>
      <c r="BJ111" s="238"/>
      <c r="BK111" s="238"/>
      <c r="BL111" s="238"/>
      <c r="BM111" s="238"/>
      <c r="BN111" s="238"/>
      <c r="BO111" s="239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35"/>
      <c r="CG111" s="3"/>
      <c r="CH111" s="3"/>
    </row>
    <row r="112" spans="1:94" ht="9.75" customHeight="1" x14ac:dyDescent="0.2">
      <c r="A112" s="130"/>
      <c r="B112" s="240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1"/>
      <c r="Q112" s="290"/>
      <c r="R112" s="291"/>
      <c r="S112" s="291"/>
      <c r="T112" s="292"/>
      <c r="U112" s="290"/>
      <c r="V112" s="291"/>
      <c r="W112" s="291"/>
      <c r="X112" s="292"/>
      <c r="Y112" s="290"/>
      <c r="Z112" s="291"/>
      <c r="AA112" s="291"/>
      <c r="AB112" s="291"/>
      <c r="AC112" s="292"/>
      <c r="AD112" s="281"/>
      <c r="AE112" s="282"/>
      <c r="AF112" s="282"/>
      <c r="AG112" s="282"/>
      <c r="AH112" s="283"/>
      <c r="AI112" s="274"/>
      <c r="AJ112" s="240"/>
      <c r="AK112" s="240"/>
      <c r="AL112" s="240"/>
      <c r="AM112" s="240"/>
      <c r="AN112" s="240"/>
      <c r="AO112" s="240"/>
      <c r="AP112" s="240"/>
      <c r="AQ112" s="240"/>
      <c r="AR112" s="240"/>
      <c r="AS112" s="240"/>
      <c r="AT112" s="240"/>
      <c r="AU112" s="240"/>
      <c r="AV112" s="240"/>
      <c r="AW112" s="241"/>
      <c r="AX112" s="25"/>
      <c r="AY112" s="25"/>
      <c r="AZ112" s="25"/>
      <c r="BA112" s="274"/>
      <c r="BB112" s="240"/>
      <c r="BC112" s="240"/>
      <c r="BD112" s="240"/>
      <c r="BE112" s="240"/>
      <c r="BF112" s="240"/>
      <c r="BG112" s="240"/>
      <c r="BH112" s="240"/>
      <c r="BI112" s="240"/>
      <c r="BJ112" s="240"/>
      <c r="BK112" s="240"/>
      <c r="BL112" s="240"/>
      <c r="BM112" s="240"/>
      <c r="BN112" s="240"/>
      <c r="BO112" s="241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35"/>
      <c r="CG112" s="3"/>
      <c r="CH112" s="3"/>
    </row>
    <row r="113" spans="1:86" ht="9.75" customHeight="1" x14ac:dyDescent="0.2">
      <c r="A113" s="130"/>
      <c r="B113" s="244">
        <v>421</v>
      </c>
      <c r="C113" s="244"/>
      <c r="D113" s="245"/>
      <c r="E113" s="248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50"/>
      <c r="Q113" s="293"/>
      <c r="R113" s="294"/>
      <c r="S113" s="294"/>
      <c r="T113" s="295"/>
      <c r="U113" s="153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5"/>
      <c r="AI113" s="299">
        <f>E113*Q113%</f>
        <v>0</v>
      </c>
      <c r="AJ113" s="300"/>
      <c r="AK113" s="300"/>
      <c r="AL113" s="300"/>
      <c r="AM113" s="300"/>
      <c r="AN113" s="300"/>
      <c r="AO113" s="300"/>
      <c r="AP113" s="300"/>
      <c r="AQ113" s="300"/>
      <c r="AR113" s="300"/>
      <c r="AS113" s="300"/>
      <c r="AT113" s="300"/>
      <c r="AU113" s="300"/>
      <c r="AV113" s="300"/>
      <c r="AW113" s="301"/>
      <c r="AX113" s="25"/>
      <c r="AY113" s="25"/>
      <c r="AZ113" s="25"/>
      <c r="BA113" s="256">
        <v>423</v>
      </c>
      <c r="BB113" s="244"/>
      <c r="BC113" s="245"/>
      <c r="BD113" s="112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4"/>
      <c r="BP113" s="25"/>
      <c r="BQ113" s="273" t="s">
        <v>198</v>
      </c>
      <c r="BR113" s="273"/>
      <c r="BS113" s="273"/>
      <c r="BT113" s="273"/>
      <c r="BU113" s="273"/>
      <c r="BV113" s="273"/>
      <c r="BW113" s="273"/>
      <c r="BX113" s="273"/>
      <c r="BY113" s="273"/>
      <c r="BZ113" s="273"/>
      <c r="CA113" s="273"/>
      <c r="CB113" s="273"/>
      <c r="CC113" s="273"/>
      <c r="CD113" s="273"/>
      <c r="CE113" s="273"/>
      <c r="CF113" s="35"/>
      <c r="CG113" s="3"/>
      <c r="CH113" s="3"/>
    </row>
    <row r="114" spans="1:86" ht="9.75" customHeight="1" x14ac:dyDescent="0.2">
      <c r="A114" s="130"/>
      <c r="B114" s="246"/>
      <c r="C114" s="246"/>
      <c r="D114" s="247"/>
      <c r="E114" s="251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3"/>
      <c r="Q114" s="296"/>
      <c r="R114" s="297"/>
      <c r="S114" s="297"/>
      <c r="T114" s="298"/>
      <c r="U114" s="156"/>
      <c r="V114" s="157"/>
      <c r="W114" s="157"/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8"/>
      <c r="AI114" s="302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4"/>
      <c r="AX114" s="25"/>
      <c r="AY114" s="25"/>
      <c r="AZ114" s="25"/>
      <c r="BA114" s="257"/>
      <c r="BB114" s="258"/>
      <c r="BC114" s="259"/>
      <c r="BD114" s="115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7"/>
      <c r="BP114" s="25"/>
      <c r="BQ114" s="273"/>
      <c r="BR114" s="273"/>
      <c r="BS114" s="273"/>
      <c r="BT114" s="273"/>
      <c r="BU114" s="273"/>
      <c r="BV114" s="273"/>
      <c r="BW114" s="273"/>
      <c r="BX114" s="273"/>
      <c r="BY114" s="273"/>
      <c r="BZ114" s="273"/>
      <c r="CA114" s="273"/>
      <c r="CB114" s="273"/>
      <c r="CC114" s="273"/>
      <c r="CD114" s="273"/>
      <c r="CE114" s="273"/>
      <c r="CF114" s="35"/>
      <c r="CG114" s="3"/>
      <c r="CH114" s="3"/>
    </row>
    <row r="115" spans="1:86" ht="9.75" customHeight="1" x14ac:dyDescent="0.2">
      <c r="A115" s="130"/>
      <c r="B115" s="244">
        <v>422</v>
      </c>
      <c r="C115" s="244"/>
      <c r="D115" s="245"/>
      <c r="E115" s="248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50"/>
      <c r="Q115" s="159"/>
      <c r="R115" s="160"/>
      <c r="S115" s="160"/>
      <c r="T115" s="161"/>
      <c r="U115" s="267"/>
      <c r="V115" s="268"/>
      <c r="W115" s="268"/>
      <c r="X115" s="269"/>
      <c r="Y115" s="267"/>
      <c r="Z115" s="268"/>
      <c r="AA115" s="268"/>
      <c r="AB115" s="268"/>
      <c r="AC115" s="269"/>
      <c r="AD115" s="267"/>
      <c r="AE115" s="268"/>
      <c r="AF115" s="268"/>
      <c r="AG115" s="268"/>
      <c r="AH115" s="269"/>
      <c r="AI115" s="248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50"/>
      <c r="AX115" s="25"/>
      <c r="AY115" s="25"/>
      <c r="AZ115" s="25"/>
      <c r="BA115" s="257"/>
      <c r="BB115" s="258"/>
      <c r="BC115" s="259"/>
      <c r="BD115" s="261">
        <f>AI113+AI115</f>
        <v>0</v>
      </c>
      <c r="BE115" s="262"/>
      <c r="BF115" s="262"/>
      <c r="BG115" s="262"/>
      <c r="BH115" s="262"/>
      <c r="BI115" s="262"/>
      <c r="BJ115" s="262"/>
      <c r="BK115" s="262"/>
      <c r="BL115" s="262"/>
      <c r="BM115" s="262"/>
      <c r="BN115" s="262"/>
      <c r="BO115" s="263"/>
      <c r="BP115" s="25"/>
      <c r="BQ115" s="273" t="s">
        <v>225</v>
      </c>
      <c r="BR115" s="273"/>
      <c r="BS115" s="273"/>
      <c r="BT115" s="273"/>
      <c r="BU115" s="273"/>
      <c r="BV115" s="273"/>
      <c r="BW115" s="273"/>
      <c r="BX115" s="273"/>
      <c r="BY115" s="273"/>
      <c r="BZ115" s="273"/>
      <c r="CA115" s="273"/>
      <c r="CB115" s="273"/>
      <c r="CC115" s="273"/>
      <c r="CD115" s="273"/>
      <c r="CE115" s="273"/>
      <c r="CF115" s="35"/>
      <c r="CG115" s="3"/>
      <c r="CH115" s="3"/>
    </row>
    <row r="116" spans="1:86" ht="9.75" customHeight="1" x14ac:dyDescent="0.2">
      <c r="A116" s="130"/>
      <c r="B116" s="246"/>
      <c r="C116" s="246"/>
      <c r="D116" s="247"/>
      <c r="E116" s="251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3"/>
      <c r="Q116" s="162"/>
      <c r="R116" s="163"/>
      <c r="S116" s="163"/>
      <c r="T116" s="164"/>
      <c r="U116" s="270"/>
      <c r="V116" s="271"/>
      <c r="W116" s="271"/>
      <c r="X116" s="272"/>
      <c r="Y116" s="270"/>
      <c r="Z116" s="271"/>
      <c r="AA116" s="271"/>
      <c r="AB116" s="271"/>
      <c r="AC116" s="272"/>
      <c r="AD116" s="270"/>
      <c r="AE116" s="271"/>
      <c r="AF116" s="271"/>
      <c r="AG116" s="271"/>
      <c r="AH116" s="272"/>
      <c r="AI116" s="251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52"/>
      <c r="AV116" s="252"/>
      <c r="AW116" s="253"/>
      <c r="AX116" s="25"/>
      <c r="AY116" s="25"/>
      <c r="AZ116" s="25"/>
      <c r="BA116" s="260"/>
      <c r="BB116" s="246"/>
      <c r="BC116" s="247"/>
      <c r="BD116" s="264"/>
      <c r="BE116" s="265"/>
      <c r="BF116" s="265"/>
      <c r="BG116" s="265"/>
      <c r="BH116" s="265"/>
      <c r="BI116" s="265"/>
      <c r="BJ116" s="265"/>
      <c r="BK116" s="265"/>
      <c r="BL116" s="265"/>
      <c r="BM116" s="265"/>
      <c r="BN116" s="265"/>
      <c r="BO116" s="266"/>
      <c r="BP116" s="25"/>
      <c r="BQ116" s="273"/>
      <c r="BR116" s="273"/>
      <c r="BS116" s="273"/>
      <c r="BT116" s="273"/>
      <c r="BU116" s="273"/>
      <c r="BV116" s="273"/>
      <c r="BW116" s="273"/>
      <c r="BX116" s="273"/>
      <c r="BY116" s="273"/>
      <c r="BZ116" s="273"/>
      <c r="CA116" s="273"/>
      <c r="CB116" s="273"/>
      <c r="CC116" s="273"/>
      <c r="CD116" s="273"/>
      <c r="CE116" s="273"/>
      <c r="CF116" s="35"/>
      <c r="CG116" s="3"/>
      <c r="CH116" s="3"/>
    </row>
    <row r="117" spans="1:86" ht="18.75" customHeight="1" x14ac:dyDescent="0.2">
      <c r="A117" s="92"/>
      <c r="B117" s="144" t="s">
        <v>265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4"/>
      <c r="CG117" s="3"/>
      <c r="CH117" s="3"/>
    </row>
    <row r="118" spans="1:86" ht="18.75" customHeight="1" x14ac:dyDescent="0.2">
      <c r="A118" s="51"/>
      <c r="B118" s="201" t="s">
        <v>226</v>
      </c>
      <c r="C118" s="202"/>
      <c r="D118" s="202"/>
      <c r="E118" s="202"/>
      <c r="F118" s="202"/>
      <c r="G118" s="203"/>
      <c r="H118" s="192" t="s">
        <v>201</v>
      </c>
      <c r="I118" s="193"/>
      <c r="J118" s="193"/>
      <c r="K118" s="193"/>
      <c r="L118" s="193"/>
      <c r="M118" s="193"/>
      <c r="N118" s="193"/>
      <c r="O118" s="194"/>
      <c r="P118" s="201" t="s">
        <v>205</v>
      </c>
      <c r="Q118" s="202"/>
      <c r="R118" s="202"/>
      <c r="S118" s="202"/>
      <c r="T118" s="202"/>
      <c r="U118" s="202"/>
      <c r="V118" s="202"/>
      <c r="W118" s="202"/>
      <c r="X118" s="202"/>
      <c r="Y118" s="203"/>
      <c r="Z118" s="208" t="s">
        <v>204</v>
      </c>
      <c r="AA118" s="209"/>
      <c r="AB118" s="209"/>
      <c r="AC118" s="209"/>
      <c r="AD118" s="209"/>
      <c r="AE118" s="209"/>
      <c r="AF118" s="209"/>
      <c r="AG118" s="209"/>
      <c r="AH118" s="209"/>
      <c r="AI118" s="210"/>
      <c r="AJ118" s="201" t="s">
        <v>206</v>
      </c>
      <c r="AK118" s="202"/>
      <c r="AL118" s="202"/>
      <c r="AM118" s="202"/>
      <c r="AN118" s="202"/>
      <c r="AO118" s="202"/>
      <c r="AP118" s="202"/>
      <c r="AQ118" s="202"/>
      <c r="AR118" s="202"/>
      <c r="AS118" s="203"/>
      <c r="AT118" s="208" t="s">
        <v>208</v>
      </c>
      <c r="AU118" s="209"/>
      <c r="AV118" s="209"/>
      <c r="AW118" s="209"/>
      <c r="AX118" s="209"/>
      <c r="AY118" s="209"/>
      <c r="AZ118" s="209"/>
      <c r="BA118" s="209"/>
      <c r="BB118" s="209"/>
      <c r="BC118" s="210"/>
      <c r="BD118" s="201" t="s">
        <v>207</v>
      </c>
      <c r="BE118" s="202"/>
      <c r="BF118" s="202"/>
      <c r="BG118" s="202"/>
      <c r="BH118" s="202"/>
      <c r="BI118" s="202"/>
      <c r="BJ118" s="202"/>
      <c r="BK118" s="202"/>
      <c r="BL118" s="202"/>
      <c r="BM118" s="203"/>
      <c r="BN118" s="209" t="s">
        <v>209</v>
      </c>
      <c r="BO118" s="209"/>
      <c r="BP118" s="209"/>
      <c r="BQ118" s="209"/>
      <c r="BR118" s="209"/>
      <c r="BS118" s="209"/>
      <c r="BT118" s="209"/>
      <c r="BU118" s="209"/>
      <c r="BV118" s="209"/>
      <c r="BW118" s="209"/>
      <c r="BX118" s="209"/>
      <c r="BY118" s="209"/>
      <c r="BZ118" s="209"/>
      <c r="CA118" s="209"/>
      <c r="CB118" s="209"/>
      <c r="CC118" s="209"/>
      <c r="CD118" s="209"/>
      <c r="CE118" s="210"/>
      <c r="CF118" s="19"/>
      <c r="CG118" s="3"/>
      <c r="CH118" s="3"/>
    </row>
    <row r="119" spans="1:86" ht="18.75" customHeight="1" x14ac:dyDescent="0.2">
      <c r="A119" s="62"/>
      <c r="B119" s="204"/>
      <c r="C119" s="205"/>
      <c r="D119" s="205"/>
      <c r="E119" s="205"/>
      <c r="F119" s="205"/>
      <c r="G119" s="206"/>
      <c r="H119" s="195"/>
      <c r="I119" s="196"/>
      <c r="J119" s="196"/>
      <c r="K119" s="196"/>
      <c r="L119" s="196"/>
      <c r="M119" s="196"/>
      <c r="N119" s="196"/>
      <c r="O119" s="197"/>
      <c r="P119" s="204"/>
      <c r="Q119" s="205"/>
      <c r="R119" s="205"/>
      <c r="S119" s="205"/>
      <c r="T119" s="205"/>
      <c r="U119" s="205"/>
      <c r="V119" s="205"/>
      <c r="W119" s="205"/>
      <c r="X119" s="205"/>
      <c r="Y119" s="206"/>
      <c r="Z119" s="211"/>
      <c r="AA119" s="212"/>
      <c r="AB119" s="212"/>
      <c r="AC119" s="212"/>
      <c r="AD119" s="212"/>
      <c r="AE119" s="212"/>
      <c r="AF119" s="212"/>
      <c r="AG119" s="212"/>
      <c r="AH119" s="212"/>
      <c r="AI119" s="213"/>
      <c r="AJ119" s="204"/>
      <c r="AK119" s="205"/>
      <c r="AL119" s="205"/>
      <c r="AM119" s="205"/>
      <c r="AN119" s="205"/>
      <c r="AO119" s="205"/>
      <c r="AP119" s="205"/>
      <c r="AQ119" s="205"/>
      <c r="AR119" s="205"/>
      <c r="AS119" s="206"/>
      <c r="AT119" s="211"/>
      <c r="AU119" s="212"/>
      <c r="AV119" s="212"/>
      <c r="AW119" s="212"/>
      <c r="AX119" s="212"/>
      <c r="AY119" s="212"/>
      <c r="AZ119" s="212"/>
      <c r="BA119" s="212"/>
      <c r="BB119" s="212"/>
      <c r="BC119" s="213"/>
      <c r="BD119" s="204"/>
      <c r="BE119" s="205"/>
      <c r="BF119" s="205"/>
      <c r="BG119" s="205"/>
      <c r="BH119" s="205"/>
      <c r="BI119" s="205"/>
      <c r="BJ119" s="205"/>
      <c r="BK119" s="205"/>
      <c r="BL119" s="205"/>
      <c r="BM119" s="206"/>
      <c r="BN119" s="212"/>
      <c r="BO119" s="212"/>
      <c r="BP119" s="212"/>
      <c r="BQ119" s="212"/>
      <c r="BR119" s="212"/>
      <c r="BS119" s="212"/>
      <c r="BT119" s="212"/>
      <c r="BU119" s="212"/>
      <c r="BV119" s="212"/>
      <c r="BW119" s="212"/>
      <c r="BX119" s="212"/>
      <c r="BY119" s="212"/>
      <c r="BZ119" s="212"/>
      <c r="CA119" s="212"/>
      <c r="CB119" s="212"/>
      <c r="CC119" s="212"/>
      <c r="CD119" s="212"/>
      <c r="CE119" s="213"/>
      <c r="CF119" s="35"/>
      <c r="CG119" s="3"/>
      <c r="CH119" s="3"/>
    </row>
    <row r="120" spans="1:86" ht="18.75" customHeight="1" x14ac:dyDescent="0.2">
      <c r="A120" s="62"/>
      <c r="B120" s="204"/>
      <c r="C120" s="205"/>
      <c r="D120" s="205"/>
      <c r="E120" s="205"/>
      <c r="F120" s="205"/>
      <c r="G120" s="206"/>
      <c r="H120" s="192" t="s">
        <v>202</v>
      </c>
      <c r="I120" s="193"/>
      <c r="J120" s="193"/>
      <c r="K120" s="193"/>
      <c r="L120" s="194"/>
      <c r="M120" s="242" t="s">
        <v>203</v>
      </c>
      <c r="N120" s="236"/>
      <c r="O120" s="237"/>
      <c r="P120" s="204"/>
      <c r="Q120" s="205"/>
      <c r="R120" s="205"/>
      <c r="S120" s="205"/>
      <c r="T120" s="205"/>
      <c r="U120" s="205"/>
      <c r="V120" s="205"/>
      <c r="W120" s="205"/>
      <c r="X120" s="205"/>
      <c r="Y120" s="206"/>
      <c r="Z120" s="201" t="s">
        <v>210</v>
      </c>
      <c r="AA120" s="202"/>
      <c r="AB120" s="202"/>
      <c r="AC120" s="202"/>
      <c r="AD120" s="202"/>
      <c r="AE120" s="202"/>
      <c r="AF120" s="202"/>
      <c r="AG120" s="202"/>
      <c r="AH120" s="202"/>
      <c r="AI120" s="203"/>
      <c r="AJ120" s="204"/>
      <c r="AK120" s="205"/>
      <c r="AL120" s="205"/>
      <c r="AM120" s="205"/>
      <c r="AN120" s="205"/>
      <c r="AO120" s="205"/>
      <c r="AP120" s="205"/>
      <c r="AQ120" s="205"/>
      <c r="AR120" s="205"/>
      <c r="AS120" s="206"/>
      <c r="AT120" s="201" t="s">
        <v>211</v>
      </c>
      <c r="AU120" s="202"/>
      <c r="AV120" s="202"/>
      <c r="AW120" s="202"/>
      <c r="AX120" s="202"/>
      <c r="AY120" s="202"/>
      <c r="AZ120" s="202"/>
      <c r="BA120" s="202"/>
      <c r="BB120" s="202"/>
      <c r="BC120" s="203"/>
      <c r="BD120" s="204"/>
      <c r="BE120" s="205"/>
      <c r="BF120" s="205"/>
      <c r="BG120" s="205"/>
      <c r="BH120" s="205"/>
      <c r="BI120" s="205"/>
      <c r="BJ120" s="205"/>
      <c r="BK120" s="205"/>
      <c r="BL120" s="205"/>
      <c r="BM120" s="206"/>
      <c r="BN120" s="201" t="s">
        <v>212</v>
      </c>
      <c r="BO120" s="202"/>
      <c r="BP120" s="202"/>
      <c r="BQ120" s="202"/>
      <c r="BR120" s="202"/>
      <c r="BS120" s="202"/>
      <c r="BT120" s="202"/>
      <c r="BU120" s="202"/>
      <c r="BV120" s="202"/>
      <c r="BW120" s="203"/>
      <c r="BX120" s="201" t="s">
        <v>213</v>
      </c>
      <c r="BY120" s="202"/>
      <c r="BZ120" s="202"/>
      <c r="CA120" s="202"/>
      <c r="CB120" s="202"/>
      <c r="CC120" s="202"/>
      <c r="CD120" s="202"/>
      <c r="CE120" s="203"/>
      <c r="CF120" s="35"/>
      <c r="CG120" s="3"/>
      <c r="CH120" s="3"/>
    </row>
    <row r="121" spans="1:86" ht="18.75" customHeight="1" x14ac:dyDescent="0.2">
      <c r="A121" s="62"/>
      <c r="B121" s="204"/>
      <c r="C121" s="205"/>
      <c r="D121" s="205"/>
      <c r="E121" s="205"/>
      <c r="F121" s="205"/>
      <c r="G121" s="206"/>
      <c r="H121" s="198"/>
      <c r="I121" s="199"/>
      <c r="J121" s="199"/>
      <c r="K121" s="199"/>
      <c r="L121" s="200"/>
      <c r="M121" s="243"/>
      <c r="N121" s="238"/>
      <c r="O121" s="239"/>
      <c r="P121" s="204"/>
      <c r="Q121" s="205"/>
      <c r="R121" s="205"/>
      <c r="S121" s="205"/>
      <c r="T121" s="205"/>
      <c r="U121" s="205"/>
      <c r="V121" s="205"/>
      <c r="W121" s="205"/>
      <c r="X121" s="205"/>
      <c r="Y121" s="206"/>
      <c r="Z121" s="204"/>
      <c r="AA121" s="205"/>
      <c r="AB121" s="205"/>
      <c r="AC121" s="205"/>
      <c r="AD121" s="205"/>
      <c r="AE121" s="205"/>
      <c r="AF121" s="205"/>
      <c r="AG121" s="205"/>
      <c r="AH121" s="205"/>
      <c r="AI121" s="206"/>
      <c r="AJ121" s="204"/>
      <c r="AK121" s="205"/>
      <c r="AL121" s="205"/>
      <c r="AM121" s="205"/>
      <c r="AN121" s="205"/>
      <c r="AO121" s="205"/>
      <c r="AP121" s="205"/>
      <c r="AQ121" s="205"/>
      <c r="AR121" s="205"/>
      <c r="AS121" s="206"/>
      <c r="AT121" s="204"/>
      <c r="AU121" s="205"/>
      <c r="AV121" s="205"/>
      <c r="AW121" s="205"/>
      <c r="AX121" s="205"/>
      <c r="AY121" s="205"/>
      <c r="AZ121" s="205"/>
      <c r="BA121" s="205"/>
      <c r="BB121" s="205"/>
      <c r="BC121" s="206"/>
      <c r="BD121" s="204"/>
      <c r="BE121" s="205"/>
      <c r="BF121" s="205"/>
      <c r="BG121" s="205"/>
      <c r="BH121" s="205"/>
      <c r="BI121" s="205"/>
      <c r="BJ121" s="205"/>
      <c r="BK121" s="205"/>
      <c r="BL121" s="205"/>
      <c r="BM121" s="206"/>
      <c r="BN121" s="204"/>
      <c r="BO121" s="205"/>
      <c r="BP121" s="205"/>
      <c r="BQ121" s="205"/>
      <c r="BR121" s="205"/>
      <c r="BS121" s="205"/>
      <c r="BT121" s="205"/>
      <c r="BU121" s="205"/>
      <c r="BV121" s="205"/>
      <c r="BW121" s="206"/>
      <c r="BX121" s="204"/>
      <c r="BY121" s="205"/>
      <c r="BZ121" s="205"/>
      <c r="CA121" s="205"/>
      <c r="CB121" s="205"/>
      <c r="CC121" s="205"/>
      <c r="CD121" s="205"/>
      <c r="CE121" s="206"/>
      <c r="CF121" s="35"/>
      <c r="CG121" s="3"/>
      <c r="CH121" s="3"/>
    </row>
    <row r="122" spans="1:86" ht="18.75" customHeight="1" x14ac:dyDescent="0.2">
      <c r="A122" s="62"/>
      <c r="B122" s="204"/>
      <c r="C122" s="205"/>
      <c r="D122" s="205"/>
      <c r="E122" s="205"/>
      <c r="F122" s="205"/>
      <c r="G122" s="206"/>
      <c r="H122" s="198"/>
      <c r="I122" s="199"/>
      <c r="J122" s="199"/>
      <c r="K122" s="199"/>
      <c r="L122" s="200"/>
      <c r="M122" s="243"/>
      <c r="N122" s="238"/>
      <c r="O122" s="239"/>
      <c r="P122" s="204"/>
      <c r="Q122" s="205"/>
      <c r="R122" s="205"/>
      <c r="S122" s="205"/>
      <c r="T122" s="205"/>
      <c r="U122" s="205"/>
      <c r="V122" s="205"/>
      <c r="W122" s="205"/>
      <c r="X122" s="205"/>
      <c r="Y122" s="206"/>
      <c r="Z122" s="204"/>
      <c r="AA122" s="205"/>
      <c r="AB122" s="205"/>
      <c r="AC122" s="205"/>
      <c r="AD122" s="205"/>
      <c r="AE122" s="205"/>
      <c r="AF122" s="205"/>
      <c r="AG122" s="205"/>
      <c r="AH122" s="205"/>
      <c r="AI122" s="206"/>
      <c r="AJ122" s="204"/>
      <c r="AK122" s="205"/>
      <c r="AL122" s="205"/>
      <c r="AM122" s="205"/>
      <c r="AN122" s="205"/>
      <c r="AO122" s="205"/>
      <c r="AP122" s="205"/>
      <c r="AQ122" s="205"/>
      <c r="AR122" s="205"/>
      <c r="AS122" s="206"/>
      <c r="AT122" s="204"/>
      <c r="AU122" s="205"/>
      <c r="AV122" s="205"/>
      <c r="AW122" s="205"/>
      <c r="AX122" s="205"/>
      <c r="AY122" s="205"/>
      <c r="AZ122" s="205"/>
      <c r="BA122" s="205"/>
      <c r="BB122" s="205"/>
      <c r="BC122" s="206"/>
      <c r="BD122" s="204"/>
      <c r="BE122" s="205"/>
      <c r="BF122" s="205"/>
      <c r="BG122" s="205"/>
      <c r="BH122" s="205"/>
      <c r="BI122" s="205"/>
      <c r="BJ122" s="205"/>
      <c r="BK122" s="205"/>
      <c r="BL122" s="205"/>
      <c r="BM122" s="206"/>
      <c r="BN122" s="204"/>
      <c r="BO122" s="205"/>
      <c r="BP122" s="205"/>
      <c r="BQ122" s="205"/>
      <c r="BR122" s="205"/>
      <c r="BS122" s="205"/>
      <c r="BT122" s="205"/>
      <c r="BU122" s="205"/>
      <c r="BV122" s="205"/>
      <c r="BW122" s="206"/>
      <c r="BX122" s="204"/>
      <c r="BY122" s="205"/>
      <c r="BZ122" s="205"/>
      <c r="CA122" s="205"/>
      <c r="CB122" s="205"/>
      <c r="CC122" s="205"/>
      <c r="CD122" s="205"/>
      <c r="CE122" s="206"/>
      <c r="CF122" s="35"/>
      <c r="CG122" s="3"/>
      <c r="CH122" s="3"/>
    </row>
    <row r="123" spans="1:86" ht="18.75" customHeight="1" x14ac:dyDescent="0.2">
      <c r="A123" s="62"/>
      <c r="B123" s="204"/>
      <c r="C123" s="205"/>
      <c r="D123" s="205"/>
      <c r="E123" s="205"/>
      <c r="F123" s="205"/>
      <c r="G123" s="206"/>
      <c r="H123" s="198"/>
      <c r="I123" s="199"/>
      <c r="J123" s="199"/>
      <c r="K123" s="199"/>
      <c r="L123" s="200"/>
      <c r="M123" s="243"/>
      <c r="N123" s="238"/>
      <c r="O123" s="239"/>
      <c r="P123" s="204"/>
      <c r="Q123" s="205"/>
      <c r="R123" s="205"/>
      <c r="S123" s="205"/>
      <c r="T123" s="205"/>
      <c r="U123" s="205"/>
      <c r="V123" s="205"/>
      <c r="W123" s="205"/>
      <c r="X123" s="205"/>
      <c r="Y123" s="206"/>
      <c r="Z123" s="204"/>
      <c r="AA123" s="205"/>
      <c r="AB123" s="205"/>
      <c r="AC123" s="205"/>
      <c r="AD123" s="205"/>
      <c r="AE123" s="205"/>
      <c r="AF123" s="205"/>
      <c r="AG123" s="205"/>
      <c r="AH123" s="205"/>
      <c r="AI123" s="206"/>
      <c r="AJ123" s="204"/>
      <c r="AK123" s="205"/>
      <c r="AL123" s="205"/>
      <c r="AM123" s="205"/>
      <c r="AN123" s="205"/>
      <c r="AO123" s="205"/>
      <c r="AP123" s="205"/>
      <c r="AQ123" s="205"/>
      <c r="AR123" s="205"/>
      <c r="AS123" s="206"/>
      <c r="AT123" s="204"/>
      <c r="AU123" s="205"/>
      <c r="AV123" s="205"/>
      <c r="AW123" s="205"/>
      <c r="AX123" s="205"/>
      <c r="AY123" s="205"/>
      <c r="AZ123" s="205"/>
      <c r="BA123" s="205"/>
      <c r="BB123" s="205"/>
      <c r="BC123" s="206"/>
      <c r="BD123" s="204"/>
      <c r="BE123" s="205"/>
      <c r="BF123" s="205"/>
      <c r="BG123" s="205"/>
      <c r="BH123" s="205"/>
      <c r="BI123" s="205"/>
      <c r="BJ123" s="205"/>
      <c r="BK123" s="205"/>
      <c r="BL123" s="205"/>
      <c r="BM123" s="206"/>
      <c r="BN123" s="204"/>
      <c r="BO123" s="205"/>
      <c r="BP123" s="205"/>
      <c r="BQ123" s="205"/>
      <c r="BR123" s="205"/>
      <c r="BS123" s="205"/>
      <c r="BT123" s="205"/>
      <c r="BU123" s="205"/>
      <c r="BV123" s="205"/>
      <c r="BW123" s="206"/>
      <c r="BX123" s="204"/>
      <c r="BY123" s="205"/>
      <c r="BZ123" s="205"/>
      <c r="CA123" s="205"/>
      <c r="CB123" s="205"/>
      <c r="CC123" s="205"/>
      <c r="CD123" s="205"/>
      <c r="CE123" s="206"/>
      <c r="CF123" s="35"/>
      <c r="CG123" s="3"/>
      <c r="CH123" s="3"/>
    </row>
    <row r="124" spans="1:86" ht="18.75" customHeight="1" x14ac:dyDescent="0.2">
      <c r="A124" s="62"/>
      <c r="B124" s="204"/>
      <c r="C124" s="205"/>
      <c r="D124" s="205"/>
      <c r="E124" s="205"/>
      <c r="F124" s="205"/>
      <c r="G124" s="206"/>
      <c r="H124" s="198"/>
      <c r="I124" s="199"/>
      <c r="J124" s="199"/>
      <c r="K124" s="199"/>
      <c r="L124" s="200"/>
      <c r="M124" s="243"/>
      <c r="N124" s="238"/>
      <c r="O124" s="239"/>
      <c r="P124" s="204"/>
      <c r="Q124" s="205"/>
      <c r="R124" s="205"/>
      <c r="S124" s="205"/>
      <c r="T124" s="205"/>
      <c r="U124" s="205"/>
      <c r="V124" s="205"/>
      <c r="W124" s="205"/>
      <c r="X124" s="205"/>
      <c r="Y124" s="206"/>
      <c r="Z124" s="204"/>
      <c r="AA124" s="205"/>
      <c r="AB124" s="205"/>
      <c r="AC124" s="205"/>
      <c r="AD124" s="205"/>
      <c r="AE124" s="205"/>
      <c r="AF124" s="205"/>
      <c r="AG124" s="205"/>
      <c r="AH124" s="205"/>
      <c r="AI124" s="206"/>
      <c r="AJ124" s="204"/>
      <c r="AK124" s="205"/>
      <c r="AL124" s="205"/>
      <c r="AM124" s="205"/>
      <c r="AN124" s="205"/>
      <c r="AO124" s="205"/>
      <c r="AP124" s="205"/>
      <c r="AQ124" s="205"/>
      <c r="AR124" s="205"/>
      <c r="AS124" s="206"/>
      <c r="AT124" s="204"/>
      <c r="AU124" s="205"/>
      <c r="AV124" s="205"/>
      <c r="AW124" s="205"/>
      <c r="AX124" s="205"/>
      <c r="AY124" s="205"/>
      <c r="AZ124" s="205"/>
      <c r="BA124" s="205"/>
      <c r="BB124" s="205"/>
      <c r="BC124" s="206"/>
      <c r="BD124" s="204"/>
      <c r="BE124" s="205"/>
      <c r="BF124" s="205"/>
      <c r="BG124" s="205"/>
      <c r="BH124" s="205"/>
      <c r="BI124" s="205"/>
      <c r="BJ124" s="205"/>
      <c r="BK124" s="205"/>
      <c r="BL124" s="205"/>
      <c r="BM124" s="206"/>
      <c r="BN124" s="204"/>
      <c r="BO124" s="205"/>
      <c r="BP124" s="205"/>
      <c r="BQ124" s="205"/>
      <c r="BR124" s="205"/>
      <c r="BS124" s="205"/>
      <c r="BT124" s="205"/>
      <c r="BU124" s="205"/>
      <c r="BV124" s="205"/>
      <c r="BW124" s="206"/>
      <c r="BX124" s="204"/>
      <c r="BY124" s="205"/>
      <c r="BZ124" s="205"/>
      <c r="CA124" s="205"/>
      <c r="CB124" s="205"/>
      <c r="CC124" s="205"/>
      <c r="CD124" s="205"/>
      <c r="CE124" s="206"/>
      <c r="CF124" s="35"/>
      <c r="CG124" s="3"/>
      <c r="CH124" s="3"/>
    </row>
    <row r="125" spans="1:86" s="8" customFormat="1" ht="12.75" customHeight="1" x14ac:dyDescent="0.2">
      <c r="A125" s="106"/>
      <c r="B125" s="214" t="s">
        <v>161</v>
      </c>
      <c r="C125" s="215"/>
      <c r="D125" s="215"/>
      <c r="E125" s="215"/>
      <c r="F125" s="215"/>
      <c r="G125" s="216"/>
      <c r="H125" s="214">
        <v>-2</v>
      </c>
      <c r="I125" s="215"/>
      <c r="J125" s="215"/>
      <c r="K125" s="215"/>
      <c r="L125" s="216"/>
      <c r="M125" s="214" t="s">
        <v>163</v>
      </c>
      <c r="N125" s="215"/>
      <c r="O125" s="216"/>
      <c r="P125" s="214" t="s">
        <v>164</v>
      </c>
      <c r="Q125" s="215"/>
      <c r="R125" s="215"/>
      <c r="S125" s="215"/>
      <c r="T125" s="215"/>
      <c r="U125" s="215"/>
      <c r="V125" s="215"/>
      <c r="W125" s="215"/>
      <c r="X125" s="215"/>
      <c r="Y125" s="216"/>
      <c r="Z125" s="214" t="s">
        <v>165</v>
      </c>
      <c r="AA125" s="215"/>
      <c r="AB125" s="215"/>
      <c r="AC125" s="215"/>
      <c r="AD125" s="215"/>
      <c r="AE125" s="215"/>
      <c r="AF125" s="215"/>
      <c r="AG125" s="215"/>
      <c r="AH125" s="215"/>
      <c r="AI125" s="216"/>
      <c r="AJ125" s="214" t="s">
        <v>166</v>
      </c>
      <c r="AK125" s="215"/>
      <c r="AL125" s="215"/>
      <c r="AM125" s="215"/>
      <c r="AN125" s="215"/>
      <c r="AO125" s="215"/>
      <c r="AP125" s="215"/>
      <c r="AQ125" s="215"/>
      <c r="AR125" s="215"/>
      <c r="AS125" s="216"/>
      <c r="AT125" s="214" t="s">
        <v>167</v>
      </c>
      <c r="AU125" s="215"/>
      <c r="AV125" s="215"/>
      <c r="AW125" s="215"/>
      <c r="AX125" s="215"/>
      <c r="AY125" s="215"/>
      <c r="AZ125" s="215"/>
      <c r="BA125" s="215"/>
      <c r="BB125" s="215"/>
      <c r="BC125" s="216"/>
      <c r="BD125" s="214" t="s">
        <v>168</v>
      </c>
      <c r="BE125" s="215"/>
      <c r="BF125" s="215"/>
      <c r="BG125" s="215"/>
      <c r="BH125" s="215"/>
      <c r="BI125" s="215"/>
      <c r="BJ125" s="215"/>
      <c r="BK125" s="215"/>
      <c r="BL125" s="215"/>
      <c r="BM125" s="216"/>
      <c r="BN125" s="214" t="s">
        <v>169</v>
      </c>
      <c r="BO125" s="215"/>
      <c r="BP125" s="215"/>
      <c r="BQ125" s="215"/>
      <c r="BR125" s="215"/>
      <c r="BS125" s="215"/>
      <c r="BT125" s="215"/>
      <c r="BU125" s="215"/>
      <c r="BV125" s="215"/>
      <c r="BW125" s="216"/>
      <c r="BX125" s="214" t="s">
        <v>200</v>
      </c>
      <c r="BY125" s="215"/>
      <c r="BZ125" s="215"/>
      <c r="CA125" s="215"/>
      <c r="CB125" s="215"/>
      <c r="CC125" s="215"/>
      <c r="CD125" s="215"/>
      <c r="CE125" s="216"/>
      <c r="CF125" s="107"/>
      <c r="CG125" s="6"/>
      <c r="CH125" s="6"/>
    </row>
    <row r="126" spans="1:86" ht="24.75" customHeight="1" x14ac:dyDescent="0.2">
      <c r="A126" s="62"/>
      <c r="B126" s="225">
        <v>501</v>
      </c>
      <c r="C126" s="225"/>
      <c r="D126" s="226"/>
      <c r="E126" s="227" t="s">
        <v>199</v>
      </c>
      <c r="F126" s="228"/>
      <c r="G126" s="229"/>
      <c r="H126" s="230">
        <v>1</v>
      </c>
      <c r="I126" s="231"/>
      <c r="J126" s="231"/>
      <c r="K126" s="231"/>
      <c r="L126" s="232"/>
      <c r="M126" s="233"/>
      <c r="N126" s="234"/>
      <c r="O126" s="235"/>
      <c r="P126" s="221"/>
      <c r="Q126" s="222"/>
      <c r="R126" s="222"/>
      <c r="S126" s="222"/>
      <c r="T126" s="222"/>
      <c r="U126" s="222"/>
      <c r="V126" s="222"/>
      <c r="W126" s="222"/>
      <c r="X126" s="222"/>
      <c r="Y126" s="222"/>
      <c r="Z126" s="254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21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1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1"/>
      <c r="BE126" s="222"/>
      <c r="BF126" s="222"/>
      <c r="BG126" s="222"/>
      <c r="BH126" s="222"/>
      <c r="BI126" s="222"/>
      <c r="BJ126" s="222"/>
      <c r="BK126" s="222"/>
      <c r="BL126" s="222"/>
      <c r="BM126" s="222"/>
      <c r="BN126" s="221"/>
      <c r="BO126" s="222"/>
      <c r="BP126" s="222"/>
      <c r="BQ126" s="222"/>
      <c r="BR126" s="222"/>
      <c r="BS126" s="222"/>
      <c r="BT126" s="222"/>
      <c r="BU126" s="222"/>
      <c r="BV126" s="222"/>
      <c r="BW126" s="224"/>
      <c r="BX126" s="221"/>
      <c r="BY126" s="222"/>
      <c r="BZ126" s="222"/>
      <c r="CA126" s="222"/>
      <c r="CB126" s="222"/>
      <c r="CC126" s="222"/>
      <c r="CD126" s="222"/>
      <c r="CE126" s="224"/>
      <c r="CF126" s="35"/>
      <c r="CG126" s="3"/>
      <c r="CH126" s="3"/>
    </row>
    <row r="127" spans="1:86" ht="24.75" customHeight="1" x14ac:dyDescent="0.2">
      <c r="A127" s="62"/>
      <c r="B127" s="225">
        <v>502</v>
      </c>
      <c r="C127" s="225"/>
      <c r="D127" s="226"/>
      <c r="E127" s="227" t="s">
        <v>199</v>
      </c>
      <c r="F127" s="228"/>
      <c r="G127" s="229"/>
      <c r="H127" s="230">
        <v>1</v>
      </c>
      <c r="I127" s="231"/>
      <c r="J127" s="231"/>
      <c r="K127" s="231"/>
      <c r="L127" s="232"/>
      <c r="M127" s="233"/>
      <c r="N127" s="234"/>
      <c r="O127" s="235"/>
      <c r="P127" s="221"/>
      <c r="Q127" s="222"/>
      <c r="R127" s="222"/>
      <c r="S127" s="222"/>
      <c r="T127" s="222"/>
      <c r="U127" s="222"/>
      <c r="V127" s="222"/>
      <c r="W127" s="222"/>
      <c r="X127" s="222"/>
      <c r="Y127" s="222"/>
      <c r="Z127" s="221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1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1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1"/>
      <c r="BE127" s="222"/>
      <c r="BF127" s="222"/>
      <c r="BG127" s="222"/>
      <c r="BH127" s="222"/>
      <c r="BI127" s="222"/>
      <c r="BJ127" s="222"/>
      <c r="BK127" s="222"/>
      <c r="BL127" s="222"/>
      <c r="BM127" s="222"/>
      <c r="BN127" s="221"/>
      <c r="BO127" s="222"/>
      <c r="BP127" s="222"/>
      <c r="BQ127" s="222"/>
      <c r="BR127" s="222"/>
      <c r="BS127" s="222"/>
      <c r="BT127" s="222"/>
      <c r="BU127" s="222"/>
      <c r="BV127" s="222"/>
      <c r="BW127" s="224"/>
      <c r="BX127" s="221"/>
      <c r="BY127" s="222"/>
      <c r="BZ127" s="222"/>
      <c r="CA127" s="222"/>
      <c r="CB127" s="222"/>
      <c r="CC127" s="222"/>
      <c r="CD127" s="222"/>
      <c r="CE127" s="224"/>
      <c r="CF127" s="35"/>
    </row>
    <row r="128" spans="1:86" ht="24.75" customHeight="1" x14ac:dyDescent="0.2">
      <c r="A128" s="62"/>
      <c r="B128" s="225">
        <v>503</v>
      </c>
      <c r="C128" s="225"/>
      <c r="D128" s="226"/>
      <c r="E128" s="227" t="s">
        <v>199</v>
      </c>
      <c r="F128" s="228"/>
      <c r="G128" s="229"/>
      <c r="H128" s="230">
        <v>1</v>
      </c>
      <c r="I128" s="231"/>
      <c r="J128" s="231"/>
      <c r="K128" s="231"/>
      <c r="L128" s="232"/>
      <c r="M128" s="233"/>
      <c r="N128" s="234"/>
      <c r="O128" s="235"/>
      <c r="P128" s="221"/>
      <c r="Q128" s="222"/>
      <c r="R128" s="222"/>
      <c r="S128" s="222"/>
      <c r="T128" s="222"/>
      <c r="U128" s="222"/>
      <c r="V128" s="222"/>
      <c r="W128" s="222"/>
      <c r="X128" s="222"/>
      <c r="Y128" s="222"/>
      <c r="Z128" s="221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1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1"/>
      <c r="AU128" s="222"/>
      <c r="AV128" s="222"/>
      <c r="AW128" s="222"/>
      <c r="AX128" s="222"/>
      <c r="AY128" s="222"/>
      <c r="AZ128" s="222"/>
      <c r="BA128" s="222"/>
      <c r="BB128" s="222"/>
      <c r="BC128" s="222"/>
      <c r="BD128" s="221"/>
      <c r="BE128" s="222"/>
      <c r="BF128" s="222"/>
      <c r="BG128" s="222"/>
      <c r="BH128" s="222"/>
      <c r="BI128" s="222"/>
      <c r="BJ128" s="222"/>
      <c r="BK128" s="222"/>
      <c r="BL128" s="222"/>
      <c r="BM128" s="222"/>
      <c r="BN128" s="221"/>
      <c r="BO128" s="222"/>
      <c r="BP128" s="222"/>
      <c r="BQ128" s="222"/>
      <c r="BR128" s="222"/>
      <c r="BS128" s="222"/>
      <c r="BT128" s="222"/>
      <c r="BU128" s="222"/>
      <c r="BV128" s="222"/>
      <c r="BW128" s="224"/>
      <c r="BX128" s="221"/>
      <c r="BY128" s="222"/>
      <c r="BZ128" s="222"/>
      <c r="CA128" s="222"/>
      <c r="CB128" s="222"/>
      <c r="CC128" s="222"/>
      <c r="CD128" s="222"/>
      <c r="CE128" s="224"/>
      <c r="CF128" s="35"/>
    </row>
    <row r="129" spans="1:86" ht="24.75" customHeight="1" x14ac:dyDescent="0.2">
      <c r="A129" s="62"/>
      <c r="B129" s="225">
        <v>504</v>
      </c>
      <c r="C129" s="225"/>
      <c r="D129" s="226"/>
      <c r="E129" s="227" t="s">
        <v>199</v>
      </c>
      <c r="F129" s="228"/>
      <c r="G129" s="229"/>
      <c r="H129" s="230">
        <v>1</v>
      </c>
      <c r="I129" s="231"/>
      <c r="J129" s="231"/>
      <c r="K129" s="231"/>
      <c r="L129" s="232"/>
      <c r="M129" s="233"/>
      <c r="N129" s="234"/>
      <c r="O129" s="235"/>
      <c r="P129" s="221"/>
      <c r="Q129" s="222"/>
      <c r="R129" s="222"/>
      <c r="S129" s="222"/>
      <c r="T129" s="222"/>
      <c r="U129" s="222"/>
      <c r="V129" s="222"/>
      <c r="W129" s="222"/>
      <c r="X129" s="222"/>
      <c r="Y129" s="222"/>
      <c r="Z129" s="221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1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1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1"/>
      <c r="BE129" s="222"/>
      <c r="BF129" s="222"/>
      <c r="BG129" s="222"/>
      <c r="BH129" s="222"/>
      <c r="BI129" s="222"/>
      <c r="BJ129" s="222"/>
      <c r="BK129" s="222"/>
      <c r="BL129" s="222"/>
      <c r="BM129" s="222"/>
      <c r="BN129" s="221"/>
      <c r="BO129" s="222"/>
      <c r="BP129" s="222"/>
      <c r="BQ129" s="222"/>
      <c r="BR129" s="222"/>
      <c r="BS129" s="222"/>
      <c r="BT129" s="222"/>
      <c r="BU129" s="222"/>
      <c r="BV129" s="222"/>
      <c r="BW129" s="224"/>
      <c r="BX129" s="221"/>
      <c r="BY129" s="222"/>
      <c r="BZ129" s="222"/>
      <c r="CA129" s="222"/>
      <c r="CB129" s="222"/>
      <c r="CC129" s="222"/>
      <c r="CD129" s="222"/>
      <c r="CE129" s="224"/>
      <c r="CF129" s="35"/>
    </row>
    <row r="130" spans="1:86" ht="24.75" customHeight="1" x14ac:dyDescent="0.2">
      <c r="A130" s="62"/>
      <c r="B130" s="225">
        <v>505</v>
      </c>
      <c r="C130" s="225"/>
      <c r="D130" s="226"/>
      <c r="E130" s="227" t="s">
        <v>199</v>
      </c>
      <c r="F130" s="228"/>
      <c r="G130" s="229"/>
      <c r="H130" s="230">
        <v>1</v>
      </c>
      <c r="I130" s="231"/>
      <c r="J130" s="231"/>
      <c r="K130" s="231"/>
      <c r="L130" s="232"/>
      <c r="M130" s="233"/>
      <c r="N130" s="234"/>
      <c r="O130" s="235"/>
      <c r="P130" s="221"/>
      <c r="Q130" s="222"/>
      <c r="R130" s="222"/>
      <c r="S130" s="222"/>
      <c r="T130" s="222"/>
      <c r="U130" s="222"/>
      <c r="V130" s="222"/>
      <c r="W130" s="222"/>
      <c r="X130" s="222"/>
      <c r="Y130" s="222"/>
      <c r="Z130" s="221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1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1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1"/>
      <c r="BE130" s="222"/>
      <c r="BF130" s="222"/>
      <c r="BG130" s="222"/>
      <c r="BH130" s="222"/>
      <c r="BI130" s="222"/>
      <c r="BJ130" s="222"/>
      <c r="BK130" s="222"/>
      <c r="BL130" s="222"/>
      <c r="BM130" s="222"/>
      <c r="BN130" s="221"/>
      <c r="BO130" s="222"/>
      <c r="BP130" s="222"/>
      <c r="BQ130" s="222"/>
      <c r="BR130" s="222"/>
      <c r="BS130" s="222"/>
      <c r="BT130" s="222"/>
      <c r="BU130" s="222"/>
      <c r="BV130" s="222"/>
      <c r="BW130" s="224"/>
      <c r="BX130" s="221"/>
      <c r="BY130" s="222"/>
      <c r="BZ130" s="222"/>
      <c r="CA130" s="222"/>
      <c r="CB130" s="222"/>
      <c r="CC130" s="222"/>
      <c r="CD130" s="222"/>
      <c r="CE130" s="224"/>
      <c r="CF130" s="35"/>
    </row>
    <row r="131" spans="1:86" ht="24.75" customHeight="1" x14ac:dyDescent="0.2">
      <c r="A131" s="62"/>
      <c r="B131" s="225">
        <v>506</v>
      </c>
      <c r="C131" s="225"/>
      <c r="D131" s="226"/>
      <c r="E131" s="656" t="s">
        <v>214</v>
      </c>
      <c r="F131" s="657"/>
      <c r="G131" s="657"/>
      <c r="H131" s="657"/>
      <c r="I131" s="657"/>
      <c r="J131" s="657"/>
      <c r="K131" s="657"/>
      <c r="L131" s="657"/>
      <c r="M131" s="657"/>
      <c r="N131" s="657"/>
      <c r="O131" s="658"/>
      <c r="P131" s="219">
        <f>SUM(P126:Y130)</f>
        <v>0</v>
      </c>
      <c r="Q131" s="220"/>
      <c r="R131" s="220"/>
      <c r="S131" s="220"/>
      <c r="T131" s="220"/>
      <c r="U131" s="220"/>
      <c r="V131" s="220"/>
      <c r="W131" s="220"/>
      <c r="X131" s="220"/>
      <c r="Y131" s="642"/>
      <c r="Z131" s="217">
        <f>SUM(Z126:AI130)</f>
        <v>0</v>
      </c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9">
        <f>SUM(AJ126:AS130)</f>
        <v>0</v>
      </c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17">
        <f>SUM(AT126:BC130)</f>
        <v>0</v>
      </c>
      <c r="AU131" s="218"/>
      <c r="AV131" s="218"/>
      <c r="AW131" s="218"/>
      <c r="AX131" s="218"/>
      <c r="AY131" s="218"/>
      <c r="AZ131" s="218"/>
      <c r="BA131" s="218"/>
      <c r="BB131" s="218"/>
      <c r="BC131" s="218"/>
      <c r="BD131" s="219">
        <f>SUM(BD126:BM130)</f>
        <v>0</v>
      </c>
      <c r="BE131" s="220"/>
      <c r="BF131" s="220"/>
      <c r="BG131" s="220"/>
      <c r="BH131" s="220"/>
      <c r="BI131" s="220"/>
      <c r="BJ131" s="220"/>
      <c r="BK131" s="220"/>
      <c r="BL131" s="220"/>
      <c r="BM131" s="220"/>
      <c r="BN131" s="217">
        <f>SUM(BN126:BW130)</f>
        <v>0</v>
      </c>
      <c r="BO131" s="218"/>
      <c r="BP131" s="218"/>
      <c r="BQ131" s="218"/>
      <c r="BR131" s="218"/>
      <c r="BS131" s="218"/>
      <c r="BT131" s="218"/>
      <c r="BU131" s="218"/>
      <c r="BV131" s="218"/>
      <c r="BW131" s="218"/>
      <c r="BX131" s="217">
        <f>SUM(BX126:CE130)</f>
        <v>0</v>
      </c>
      <c r="BY131" s="218"/>
      <c r="BZ131" s="218"/>
      <c r="CA131" s="218"/>
      <c r="CB131" s="218"/>
      <c r="CC131" s="218"/>
      <c r="CD131" s="218"/>
      <c r="CE131" s="223"/>
      <c r="CF131" s="35"/>
    </row>
    <row r="132" spans="1:86" ht="24.75" customHeight="1" x14ac:dyDescent="0.2">
      <c r="A132" s="24"/>
      <c r="B132" s="544">
        <v>507</v>
      </c>
      <c r="C132" s="225"/>
      <c r="D132" s="226"/>
      <c r="E132" s="659">
        <f>Z131+AT131-BN131+BX131</f>
        <v>0</v>
      </c>
      <c r="F132" s="660"/>
      <c r="G132" s="660"/>
      <c r="H132" s="660"/>
      <c r="I132" s="660"/>
      <c r="J132" s="660"/>
      <c r="K132" s="660"/>
      <c r="L132" s="660"/>
      <c r="M132" s="660"/>
      <c r="N132" s="660"/>
      <c r="O132" s="661"/>
      <c r="P132" s="662"/>
      <c r="Q132" s="662"/>
      <c r="R132" s="662"/>
      <c r="S132" s="578" t="s">
        <v>215</v>
      </c>
      <c r="T132" s="579"/>
      <c r="U132" s="579"/>
      <c r="V132" s="579"/>
      <c r="W132" s="579"/>
      <c r="X132" s="579"/>
      <c r="Y132" s="579"/>
      <c r="Z132" s="579"/>
      <c r="AA132" s="579"/>
      <c r="AB132" s="579"/>
      <c r="AC132" s="579"/>
      <c r="AD132" s="579"/>
      <c r="AE132" s="579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80"/>
      <c r="AP132" s="25"/>
      <c r="AQ132" s="25"/>
      <c r="AR132" s="25"/>
      <c r="AS132" s="25"/>
      <c r="AT132" s="668" t="s">
        <v>216</v>
      </c>
      <c r="AU132" s="669"/>
      <c r="AV132" s="669"/>
      <c r="AW132" s="669"/>
      <c r="AX132" s="669"/>
      <c r="AY132" s="669"/>
      <c r="AZ132" s="669"/>
      <c r="BA132" s="669"/>
      <c r="BB132" s="669"/>
      <c r="BC132" s="669"/>
      <c r="BD132" s="669"/>
      <c r="BE132" s="669"/>
      <c r="BF132" s="669"/>
      <c r="BG132" s="669"/>
      <c r="BH132" s="669"/>
      <c r="BI132" s="669"/>
      <c r="BJ132" s="669"/>
      <c r="BK132" s="669"/>
      <c r="BL132" s="669"/>
      <c r="BM132" s="669"/>
      <c r="BN132" s="669"/>
      <c r="BO132" s="669"/>
      <c r="BP132" s="669"/>
      <c r="BQ132" s="669"/>
      <c r="BR132" s="669"/>
      <c r="BS132" s="669"/>
      <c r="BT132" s="669"/>
      <c r="BU132" s="669"/>
      <c r="BV132" s="669"/>
      <c r="BW132" s="670"/>
      <c r="BX132" s="25"/>
      <c r="BY132" s="25"/>
      <c r="BZ132" s="25"/>
      <c r="CA132" s="25"/>
      <c r="CB132" s="25"/>
      <c r="CC132" s="25"/>
      <c r="CD132" s="25"/>
      <c r="CE132" s="25"/>
      <c r="CF132" s="35"/>
    </row>
    <row r="133" spans="1:86" ht="23.25" customHeight="1" x14ac:dyDescent="0.2">
      <c r="A133" s="2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35"/>
    </row>
    <row r="134" spans="1:86" ht="18.75" customHeight="1" x14ac:dyDescent="0.2">
      <c r="A134" s="92"/>
      <c r="B134" s="144" t="s">
        <v>266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77"/>
      <c r="CG134" s="3"/>
      <c r="CH134" s="3"/>
    </row>
    <row r="135" spans="1:86" ht="41.25" customHeight="1" x14ac:dyDescent="0.2">
      <c r="A135" s="674" t="s">
        <v>217</v>
      </c>
      <c r="B135" s="674"/>
      <c r="C135" s="674"/>
      <c r="D135" s="674"/>
      <c r="E135" s="674"/>
      <c r="F135" s="674"/>
      <c r="G135" s="674"/>
      <c r="H135" s="674"/>
      <c r="I135" s="674"/>
      <c r="J135" s="674"/>
      <c r="K135" s="674"/>
      <c r="L135" s="674"/>
      <c r="M135" s="674"/>
      <c r="N135" s="674"/>
      <c r="O135" s="674"/>
      <c r="P135" s="674"/>
      <c r="Q135" s="674"/>
      <c r="R135" s="674" t="s">
        <v>218</v>
      </c>
      <c r="S135" s="674"/>
      <c r="T135" s="674"/>
      <c r="U135" s="674"/>
      <c r="V135" s="674"/>
      <c r="W135" s="674"/>
      <c r="X135" s="674"/>
      <c r="Y135" s="674"/>
      <c r="Z135" s="674"/>
      <c r="AA135" s="674"/>
      <c r="AB135" s="674"/>
      <c r="AC135" s="674"/>
      <c r="AD135" s="674"/>
      <c r="AE135" s="674"/>
      <c r="AF135" s="674"/>
      <c r="AG135" s="674"/>
      <c r="AH135" s="674"/>
      <c r="AI135" s="674" t="s">
        <v>219</v>
      </c>
      <c r="AJ135" s="674"/>
      <c r="AK135" s="674"/>
      <c r="AL135" s="674"/>
      <c r="AM135" s="674"/>
      <c r="AN135" s="674"/>
      <c r="AO135" s="674"/>
      <c r="AP135" s="674"/>
      <c r="AQ135" s="674"/>
      <c r="AR135" s="674"/>
      <c r="AS135" s="674"/>
      <c r="AT135" s="674"/>
      <c r="AU135" s="674"/>
      <c r="AV135" s="674"/>
      <c r="AW135" s="674"/>
      <c r="AX135" s="674"/>
      <c r="AY135" s="674"/>
      <c r="AZ135" s="674" t="s">
        <v>220</v>
      </c>
      <c r="BA135" s="674"/>
      <c r="BB135" s="674"/>
      <c r="BC135" s="674"/>
      <c r="BD135" s="674"/>
      <c r="BE135" s="674"/>
      <c r="BF135" s="674"/>
      <c r="BG135" s="674"/>
      <c r="BH135" s="674"/>
      <c r="BI135" s="674"/>
      <c r="BJ135" s="674"/>
      <c r="BK135" s="674"/>
      <c r="BL135" s="674"/>
      <c r="BM135" s="674"/>
      <c r="BN135" s="674"/>
      <c r="BO135" s="674"/>
      <c r="BP135" s="674"/>
      <c r="BQ135" s="674" t="s">
        <v>221</v>
      </c>
      <c r="BR135" s="674"/>
      <c r="BS135" s="674"/>
      <c r="BT135" s="674"/>
      <c r="BU135" s="674"/>
      <c r="BV135" s="674"/>
      <c r="BW135" s="674"/>
      <c r="BX135" s="674"/>
      <c r="BY135" s="674"/>
      <c r="BZ135" s="674"/>
      <c r="CA135" s="674"/>
      <c r="CB135" s="674"/>
      <c r="CC135" s="674"/>
      <c r="CD135" s="674"/>
      <c r="CE135" s="674"/>
      <c r="CF135" s="674"/>
    </row>
    <row r="136" spans="1:86" ht="18.75" customHeight="1" x14ac:dyDescent="0.2">
      <c r="A136" s="676">
        <v>901</v>
      </c>
      <c r="B136" s="676"/>
      <c r="C136" s="676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6">
        <v>902</v>
      </c>
      <c r="S136" s="676"/>
      <c r="T136" s="676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6">
        <v>903</v>
      </c>
      <c r="AJ136" s="676"/>
      <c r="AK136" s="676"/>
      <c r="AL136" s="675"/>
      <c r="AM136" s="675"/>
      <c r="AN136" s="675"/>
      <c r="AO136" s="675"/>
      <c r="AP136" s="675"/>
      <c r="AQ136" s="675"/>
      <c r="AR136" s="675"/>
      <c r="AS136" s="675"/>
      <c r="AT136" s="675"/>
      <c r="AU136" s="675"/>
      <c r="AV136" s="675"/>
      <c r="AW136" s="675"/>
      <c r="AX136" s="675"/>
      <c r="AY136" s="675"/>
      <c r="AZ136" s="676">
        <v>904</v>
      </c>
      <c r="BA136" s="676"/>
      <c r="BB136" s="676"/>
      <c r="BC136" s="675"/>
      <c r="BD136" s="675"/>
      <c r="BE136" s="675"/>
      <c r="BF136" s="675"/>
      <c r="BG136" s="675"/>
      <c r="BH136" s="675"/>
      <c r="BI136" s="675"/>
      <c r="BJ136" s="675"/>
      <c r="BK136" s="675"/>
      <c r="BL136" s="675"/>
      <c r="BM136" s="675"/>
      <c r="BN136" s="675"/>
      <c r="BO136" s="675"/>
      <c r="BP136" s="675"/>
      <c r="BQ136" s="676">
        <v>905</v>
      </c>
      <c r="BR136" s="676"/>
      <c r="BS136" s="676"/>
      <c r="BT136" s="677"/>
      <c r="BU136" s="678"/>
      <c r="BV136" s="678"/>
      <c r="BW136" s="678"/>
      <c r="BX136" s="678"/>
      <c r="BY136" s="678"/>
      <c r="BZ136" s="678"/>
      <c r="CA136" s="678"/>
      <c r="CB136" s="678"/>
      <c r="CC136" s="678"/>
      <c r="CD136" s="678"/>
      <c r="CE136" s="678"/>
      <c r="CF136" s="679"/>
    </row>
    <row r="137" spans="1:86" ht="41.25" customHeight="1" x14ac:dyDescent="0.2">
      <c r="A137" s="674" t="s">
        <v>270</v>
      </c>
      <c r="B137" s="674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 t="s">
        <v>269</v>
      </c>
      <c r="S137" s="674"/>
      <c r="T137" s="674"/>
      <c r="U137" s="674"/>
      <c r="V137" s="674"/>
      <c r="W137" s="674"/>
      <c r="X137" s="674"/>
      <c r="Y137" s="674"/>
      <c r="Z137" s="674"/>
      <c r="AA137" s="674"/>
      <c r="AB137" s="674"/>
      <c r="AC137" s="674"/>
      <c r="AD137" s="674"/>
      <c r="AE137" s="674"/>
      <c r="AF137" s="674"/>
      <c r="AG137" s="674"/>
      <c r="AH137" s="674"/>
      <c r="AI137" s="674" t="s">
        <v>222</v>
      </c>
      <c r="AJ137" s="674"/>
      <c r="AK137" s="674"/>
      <c r="AL137" s="674"/>
      <c r="AM137" s="674"/>
      <c r="AN137" s="674"/>
      <c r="AO137" s="674"/>
      <c r="AP137" s="674"/>
      <c r="AQ137" s="674"/>
      <c r="AR137" s="674"/>
      <c r="AS137" s="674"/>
      <c r="AT137" s="674"/>
      <c r="AU137" s="674"/>
      <c r="AV137" s="674"/>
      <c r="AW137" s="674"/>
      <c r="AX137" s="674"/>
      <c r="AY137" s="674"/>
      <c r="AZ137" s="674" t="s">
        <v>223</v>
      </c>
      <c r="BA137" s="674"/>
      <c r="BB137" s="674"/>
      <c r="BC137" s="674"/>
      <c r="BD137" s="674"/>
      <c r="BE137" s="674"/>
      <c r="BF137" s="674"/>
      <c r="BG137" s="674"/>
      <c r="BH137" s="674"/>
      <c r="BI137" s="674"/>
      <c r="BJ137" s="674"/>
      <c r="BK137" s="674"/>
      <c r="BL137" s="674"/>
      <c r="BM137" s="674"/>
      <c r="BN137" s="674"/>
      <c r="BO137" s="674"/>
      <c r="BP137" s="674"/>
      <c r="BQ137" s="674" t="s">
        <v>224</v>
      </c>
      <c r="BR137" s="674"/>
      <c r="BS137" s="674"/>
      <c r="BT137" s="674"/>
      <c r="BU137" s="674"/>
      <c r="BV137" s="674"/>
      <c r="BW137" s="674"/>
      <c r="BX137" s="674"/>
      <c r="BY137" s="674"/>
      <c r="BZ137" s="674"/>
      <c r="CA137" s="674"/>
      <c r="CB137" s="674"/>
      <c r="CC137" s="674"/>
      <c r="CD137" s="674"/>
      <c r="CE137" s="674"/>
      <c r="CF137" s="674"/>
    </row>
    <row r="138" spans="1:86" ht="18.75" customHeight="1" x14ac:dyDescent="0.2">
      <c r="A138" s="676">
        <v>906</v>
      </c>
      <c r="B138" s="676"/>
      <c r="C138" s="676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6">
        <v>908</v>
      </c>
      <c r="S138" s="676"/>
      <c r="T138" s="676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6">
        <v>909</v>
      </c>
      <c r="AJ138" s="676"/>
      <c r="AK138" s="676"/>
      <c r="AL138" s="675"/>
      <c r="AM138" s="675"/>
      <c r="AN138" s="675"/>
      <c r="AO138" s="675"/>
      <c r="AP138" s="675"/>
      <c r="AQ138" s="675"/>
      <c r="AR138" s="675"/>
      <c r="AS138" s="675"/>
      <c r="AT138" s="675"/>
      <c r="AU138" s="675"/>
      <c r="AV138" s="675"/>
      <c r="AW138" s="675"/>
      <c r="AX138" s="675"/>
      <c r="AY138" s="675"/>
      <c r="AZ138" s="676">
        <v>910</v>
      </c>
      <c r="BA138" s="676"/>
      <c r="BB138" s="676"/>
      <c r="BC138" s="677"/>
      <c r="BD138" s="678"/>
      <c r="BE138" s="678"/>
      <c r="BF138" s="678"/>
      <c r="BG138" s="678"/>
      <c r="BH138" s="678"/>
      <c r="BI138" s="678"/>
      <c r="BJ138" s="678"/>
      <c r="BK138" s="678"/>
      <c r="BL138" s="678"/>
      <c r="BM138" s="678"/>
      <c r="BN138" s="678"/>
      <c r="BO138" s="678"/>
      <c r="BP138" s="679"/>
      <c r="BQ138" s="676">
        <v>911</v>
      </c>
      <c r="BR138" s="676"/>
      <c r="BS138" s="676"/>
      <c r="BT138" s="684">
        <f>BC138+AL138+U138+D138+BT136+BC136+AL136+U136+D136</f>
        <v>0</v>
      </c>
      <c r="BU138" s="684"/>
      <c r="BV138" s="684"/>
      <c r="BW138" s="684"/>
      <c r="BX138" s="684"/>
      <c r="BY138" s="684"/>
      <c r="BZ138" s="684"/>
      <c r="CA138" s="684"/>
      <c r="CB138" s="684"/>
      <c r="CC138" s="684"/>
      <c r="CD138" s="684"/>
      <c r="CE138" s="684"/>
      <c r="CF138" s="684"/>
    </row>
    <row r="139" spans="1:86" ht="31.5" customHeight="1" x14ac:dyDescent="0.2">
      <c r="A139" s="680" t="s">
        <v>271</v>
      </c>
      <c r="B139" s="681"/>
      <c r="C139" s="681"/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681"/>
      <c r="Y139" s="681"/>
      <c r="Z139" s="681"/>
      <c r="AA139" s="681"/>
      <c r="AB139" s="681"/>
      <c r="AC139" s="681"/>
      <c r="AD139" s="681"/>
      <c r="AE139" s="681"/>
      <c r="AF139" s="681"/>
      <c r="AG139" s="681"/>
      <c r="AH139" s="681"/>
      <c r="AI139" s="681"/>
      <c r="AJ139" s="681"/>
      <c r="AK139" s="681"/>
      <c r="AL139" s="681"/>
      <c r="AM139" s="681"/>
      <c r="AN139" s="681"/>
      <c r="AO139" s="681"/>
      <c r="AP139" s="681"/>
      <c r="AQ139" s="681"/>
      <c r="AR139" s="681"/>
      <c r="AS139" s="681"/>
      <c r="AT139" s="681"/>
      <c r="AU139" s="681"/>
      <c r="AV139" s="681"/>
      <c r="AW139" s="681"/>
      <c r="AX139" s="681"/>
      <c r="AY139" s="681"/>
      <c r="AZ139" s="681"/>
      <c r="BA139" s="681"/>
      <c r="BB139" s="681"/>
      <c r="BC139" s="681"/>
      <c r="BD139" s="681"/>
      <c r="BE139" s="681"/>
      <c r="BF139" s="681"/>
      <c r="BG139" s="681"/>
      <c r="BH139" s="681"/>
      <c r="BI139" s="681"/>
      <c r="BJ139" s="681"/>
      <c r="BK139" s="681"/>
      <c r="BL139" s="681"/>
      <c r="BM139" s="681"/>
      <c r="BN139" s="681"/>
      <c r="BO139" s="681"/>
      <c r="BP139" s="681"/>
      <c r="BQ139" s="681"/>
      <c r="BR139" s="681"/>
      <c r="BS139" s="681"/>
      <c r="BT139" s="681"/>
      <c r="BU139" s="681"/>
      <c r="BV139" s="681"/>
      <c r="BW139" s="681"/>
      <c r="BX139" s="681"/>
      <c r="BY139" s="681"/>
      <c r="BZ139" s="681"/>
      <c r="CA139" s="681"/>
      <c r="CB139" s="681"/>
      <c r="CC139" s="681"/>
      <c r="CD139" s="681"/>
      <c r="CE139" s="681"/>
      <c r="CF139" s="682"/>
    </row>
    <row r="140" spans="1:86" ht="23.25" customHeight="1" x14ac:dyDescent="0.2">
      <c r="A140" s="166"/>
      <c r="B140" s="683"/>
      <c r="C140" s="683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3"/>
      <c r="R140" s="683"/>
      <c r="S140" s="683"/>
      <c r="T140" s="683"/>
      <c r="U140" s="683"/>
      <c r="V140" s="683"/>
      <c r="W140" s="683"/>
      <c r="X140" s="683"/>
      <c r="Y140" s="683"/>
      <c r="Z140" s="683"/>
      <c r="AA140" s="683"/>
      <c r="AB140" s="683"/>
      <c r="AC140" s="683"/>
      <c r="AD140" s="683"/>
      <c r="AE140" s="683"/>
      <c r="AF140" s="683"/>
      <c r="AG140" s="683"/>
      <c r="AH140" s="683"/>
      <c r="AI140" s="683"/>
      <c r="AJ140" s="683"/>
      <c r="AK140" s="683"/>
      <c r="AL140" s="683"/>
      <c r="AM140" s="683"/>
      <c r="AN140" s="683"/>
      <c r="AO140" s="683"/>
      <c r="AP140" s="683"/>
      <c r="AQ140" s="683"/>
      <c r="AR140" s="683"/>
      <c r="AS140" s="683"/>
      <c r="AT140" s="683"/>
      <c r="AU140" s="683"/>
      <c r="AV140" s="683"/>
      <c r="AW140" s="683"/>
      <c r="AX140" s="683"/>
      <c r="AY140" s="683"/>
      <c r="AZ140" s="683"/>
      <c r="BA140" s="683"/>
      <c r="BB140" s="683"/>
      <c r="BC140" s="683"/>
      <c r="BD140" s="683"/>
      <c r="BE140" s="683"/>
      <c r="BF140" s="683"/>
      <c r="BG140" s="683"/>
      <c r="BH140" s="683"/>
      <c r="BI140" s="683"/>
      <c r="BJ140" s="683"/>
      <c r="BK140" s="683"/>
      <c r="BL140" s="683"/>
      <c r="BM140" s="683"/>
      <c r="BN140" s="683"/>
      <c r="BO140" s="683"/>
      <c r="BP140" s="683"/>
      <c r="BQ140" s="683"/>
      <c r="BR140" s="683"/>
      <c r="BS140" s="683"/>
      <c r="BT140" s="683"/>
      <c r="BU140" s="683"/>
      <c r="BV140" s="683"/>
      <c r="BW140" s="683"/>
      <c r="BX140" s="683"/>
      <c r="BY140" s="683"/>
      <c r="BZ140" s="683"/>
      <c r="CA140" s="683"/>
      <c r="CB140" s="683"/>
      <c r="CC140" s="683"/>
      <c r="CD140" s="683"/>
      <c r="CE140" s="683"/>
      <c r="CF140" s="167"/>
    </row>
    <row r="141" spans="1:86" ht="23.25" customHeight="1" x14ac:dyDescent="0.2">
      <c r="A141" s="168"/>
      <c r="B141" s="683"/>
      <c r="C141" s="683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683"/>
      <c r="AQ141" s="683"/>
      <c r="AR141" s="683"/>
      <c r="AS141" s="683"/>
      <c r="AT141" s="683"/>
      <c r="AU141" s="683"/>
      <c r="AV141" s="683"/>
      <c r="AW141" s="683"/>
      <c r="AX141" s="683"/>
      <c r="AY141" s="683"/>
      <c r="AZ141" s="683"/>
      <c r="BA141" s="683"/>
      <c r="BB141" s="683"/>
      <c r="BC141" s="683"/>
      <c r="BD141" s="683"/>
      <c r="BE141" s="683"/>
      <c r="BF141" s="683"/>
      <c r="BG141" s="683"/>
      <c r="BH141" s="683"/>
      <c r="BI141" s="683"/>
      <c r="BJ141" s="683"/>
      <c r="BK141" s="683"/>
      <c r="BL141" s="683"/>
      <c r="BM141" s="683"/>
      <c r="BN141" s="683"/>
      <c r="BO141" s="683"/>
      <c r="BP141" s="683"/>
      <c r="BQ141" s="683"/>
      <c r="BR141" s="683"/>
      <c r="BS141" s="683"/>
      <c r="BT141" s="683"/>
      <c r="BU141" s="683"/>
      <c r="BV141" s="683"/>
      <c r="BW141" s="683"/>
      <c r="BX141" s="683"/>
      <c r="BY141" s="683"/>
      <c r="BZ141" s="683"/>
      <c r="CA141" s="683"/>
      <c r="CB141" s="683"/>
      <c r="CC141" s="683"/>
      <c r="CD141" s="683"/>
      <c r="CE141" s="683"/>
      <c r="CF141" s="169"/>
    </row>
    <row r="142" spans="1:86" ht="23.25" customHeight="1" x14ac:dyDescent="0.2">
      <c r="A142" s="166"/>
      <c r="B142" s="683"/>
      <c r="C142" s="683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3"/>
      <c r="R142" s="683"/>
      <c r="S142" s="683"/>
      <c r="T142" s="683"/>
      <c r="U142" s="683"/>
      <c r="V142" s="683"/>
      <c r="W142" s="683"/>
      <c r="X142" s="683"/>
      <c r="Y142" s="683"/>
      <c r="Z142" s="683"/>
      <c r="AA142" s="683"/>
      <c r="AB142" s="683"/>
      <c r="AC142" s="683"/>
      <c r="AD142" s="683"/>
      <c r="AE142" s="683"/>
      <c r="AF142" s="683"/>
      <c r="AG142" s="683"/>
      <c r="AH142" s="683"/>
      <c r="AI142" s="683"/>
      <c r="AJ142" s="683"/>
      <c r="AK142" s="683"/>
      <c r="AL142" s="683"/>
      <c r="AM142" s="683"/>
      <c r="AN142" s="683"/>
      <c r="AO142" s="683"/>
      <c r="AP142" s="683"/>
      <c r="AQ142" s="683"/>
      <c r="AR142" s="683"/>
      <c r="AS142" s="683"/>
      <c r="AT142" s="683"/>
      <c r="AU142" s="683"/>
      <c r="AV142" s="683"/>
      <c r="AW142" s="683"/>
      <c r="AX142" s="683"/>
      <c r="AY142" s="683"/>
      <c r="AZ142" s="683"/>
      <c r="BA142" s="683"/>
      <c r="BB142" s="683"/>
      <c r="BC142" s="683"/>
      <c r="BD142" s="683"/>
      <c r="BE142" s="683"/>
      <c r="BF142" s="683"/>
      <c r="BG142" s="683"/>
      <c r="BH142" s="683"/>
      <c r="BI142" s="683"/>
      <c r="BJ142" s="683"/>
      <c r="BK142" s="683"/>
      <c r="BL142" s="683"/>
      <c r="BM142" s="683"/>
      <c r="BN142" s="683"/>
      <c r="BO142" s="683"/>
      <c r="BP142" s="683"/>
      <c r="BQ142" s="683"/>
      <c r="BR142" s="683"/>
      <c r="BS142" s="683"/>
      <c r="BT142" s="683"/>
      <c r="BU142" s="683"/>
      <c r="BV142" s="683"/>
      <c r="BW142" s="683"/>
      <c r="BX142" s="683"/>
      <c r="BY142" s="683"/>
      <c r="BZ142" s="683"/>
      <c r="CA142" s="683"/>
      <c r="CB142" s="683"/>
      <c r="CC142" s="683"/>
      <c r="CD142" s="683"/>
      <c r="CE142" s="683"/>
      <c r="CF142" s="167"/>
    </row>
    <row r="143" spans="1:86" ht="23.25" customHeight="1" x14ac:dyDescent="0.2">
      <c r="A143" s="168"/>
      <c r="B143" s="683"/>
      <c r="C143" s="683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683"/>
      <c r="AA143" s="683"/>
      <c r="AB143" s="683"/>
      <c r="AC143" s="683"/>
      <c r="AD143" s="683"/>
      <c r="AE143" s="683"/>
      <c r="AF143" s="683"/>
      <c r="AG143" s="683"/>
      <c r="AH143" s="683"/>
      <c r="AI143" s="683"/>
      <c r="AJ143" s="683"/>
      <c r="AK143" s="683"/>
      <c r="AL143" s="683"/>
      <c r="AM143" s="683"/>
      <c r="AN143" s="683"/>
      <c r="AO143" s="683"/>
      <c r="AP143" s="683"/>
      <c r="AQ143" s="683"/>
      <c r="AR143" s="683"/>
      <c r="AS143" s="683"/>
      <c r="AT143" s="683"/>
      <c r="AU143" s="683"/>
      <c r="AV143" s="683"/>
      <c r="AW143" s="683"/>
      <c r="AX143" s="683"/>
      <c r="AY143" s="683"/>
      <c r="AZ143" s="683"/>
      <c r="BA143" s="683"/>
      <c r="BB143" s="683"/>
      <c r="BC143" s="683"/>
      <c r="BD143" s="683"/>
      <c r="BE143" s="683"/>
      <c r="BF143" s="683"/>
      <c r="BG143" s="683"/>
      <c r="BH143" s="683"/>
      <c r="BI143" s="683"/>
      <c r="BJ143" s="683"/>
      <c r="BK143" s="683"/>
      <c r="BL143" s="683"/>
      <c r="BM143" s="683"/>
      <c r="BN143" s="683"/>
      <c r="BO143" s="683"/>
      <c r="BP143" s="683"/>
      <c r="BQ143" s="683"/>
      <c r="BR143" s="683"/>
      <c r="BS143" s="683"/>
      <c r="BT143" s="683"/>
      <c r="BU143" s="683"/>
      <c r="BV143" s="683"/>
      <c r="BW143" s="683"/>
      <c r="BX143" s="683"/>
      <c r="BY143" s="683"/>
      <c r="BZ143" s="683"/>
      <c r="CA143" s="683"/>
      <c r="CB143" s="683"/>
      <c r="CC143" s="683"/>
      <c r="CD143" s="683"/>
      <c r="CE143" s="683"/>
      <c r="CF143" s="169"/>
    </row>
    <row r="144" spans="1:86" ht="23.25" customHeight="1" x14ac:dyDescent="0.2">
      <c r="A144" s="166"/>
      <c r="B144" s="683"/>
      <c r="C144" s="683"/>
      <c r="D144" s="683"/>
      <c r="E144" s="683"/>
      <c r="F144" s="683"/>
      <c r="G144" s="683"/>
      <c r="H144" s="683"/>
      <c r="I144" s="683"/>
      <c r="J144" s="683"/>
      <c r="K144" s="683"/>
      <c r="L144" s="683"/>
      <c r="M144" s="683"/>
      <c r="N144" s="683"/>
      <c r="O144" s="683"/>
      <c r="P144" s="683"/>
      <c r="Q144" s="683"/>
      <c r="R144" s="683"/>
      <c r="S144" s="683"/>
      <c r="T144" s="683"/>
      <c r="U144" s="683"/>
      <c r="V144" s="683"/>
      <c r="W144" s="683"/>
      <c r="X144" s="683"/>
      <c r="Y144" s="683"/>
      <c r="Z144" s="683"/>
      <c r="AA144" s="683"/>
      <c r="AB144" s="683"/>
      <c r="AC144" s="683"/>
      <c r="AD144" s="683"/>
      <c r="AE144" s="683"/>
      <c r="AF144" s="683"/>
      <c r="AG144" s="683"/>
      <c r="AH144" s="683"/>
      <c r="AI144" s="683"/>
      <c r="AJ144" s="683"/>
      <c r="AK144" s="683"/>
      <c r="AL144" s="683"/>
      <c r="AM144" s="683"/>
      <c r="AN144" s="683"/>
      <c r="AO144" s="683"/>
      <c r="AP144" s="683"/>
      <c r="AQ144" s="683"/>
      <c r="AR144" s="683"/>
      <c r="AS144" s="683"/>
      <c r="AT144" s="683"/>
      <c r="AU144" s="683"/>
      <c r="AV144" s="683"/>
      <c r="AW144" s="683"/>
      <c r="AX144" s="683"/>
      <c r="AY144" s="683"/>
      <c r="AZ144" s="683"/>
      <c r="BA144" s="683"/>
      <c r="BB144" s="683"/>
      <c r="BC144" s="683"/>
      <c r="BD144" s="683"/>
      <c r="BE144" s="683"/>
      <c r="BF144" s="683"/>
      <c r="BG144" s="683"/>
      <c r="BH144" s="683"/>
      <c r="BI144" s="683"/>
      <c r="BJ144" s="683"/>
      <c r="BK144" s="683"/>
      <c r="BL144" s="683"/>
      <c r="BM144" s="683"/>
      <c r="BN144" s="683"/>
      <c r="BO144" s="683"/>
      <c r="BP144" s="683"/>
      <c r="BQ144" s="683"/>
      <c r="BR144" s="683"/>
      <c r="BS144" s="683"/>
      <c r="BT144" s="683"/>
      <c r="BU144" s="683"/>
      <c r="BV144" s="683"/>
      <c r="BW144" s="683"/>
      <c r="BX144" s="683"/>
      <c r="BY144" s="683"/>
      <c r="BZ144" s="683"/>
      <c r="CA144" s="683"/>
      <c r="CB144" s="683"/>
      <c r="CC144" s="683"/>
      <c r="CD144" s="683"/>
      <c r="CE144" s="683"/>
      <c r="CF144" s="167"/>
    </row>
    <row r="145" spans="1:84" ht="23.25" customHeight="1" x14ac:dyDescent="0.2">
      <c r="A145" s="168"/>
      <c r="B145" s="683"/>
      <c r="C145" s="683"/>
      <c r="D145" s="683"/>
      <c r="E145" s="683"/>
      <c r="F145" s="683"/>
      <c r="G145" s="683"/>
      <c r="H145" s="683"/>
      <c r="I145" s="683"/>
      <c r="J145" s="683"/>
      <c r="K145" s="683"/>
      <c r="L145" s="683"/>
      <c r="M145" s="683"/>
      <c r="N145" s="683"/>
      <c r="O145" s="683"/>
      <c r="P145" s="683"/>
      <c r="Q145" s="683"/>
      <c r="R145" s="683"/>
      <c r="S145" s="683"/>
      <c r="T145" s="683"/>
      <c r="U145" s="683"/>
      <c r="V145" s="683"/>
      <c r="W145" s="683"/>
      <c r="X145" s="683"/>
      <c r="Y145" s="683"/>
      <c r="Z145" s="683"/>
      <c r="AA145" s="683"/>
      <c r="AB145" s="683"/>
      <c r="AC145" s="683"/>
      <c r="AD145" s="683"/>
      <c r="AE145" s="683"/>
      <c r="AF145" s="683"/>
      <c r="AG145" s="683"/>
      <c r="AH145" s="683"/>
      <c r="AI145" s="683"/>
      <c r="AJ145" s="683"/>
      <c r="AK145" s="683"/>
      <c r="AL145" s="683"/>
      <c r="AM145" s="683"/>
      <c r="AN145" s="683"/>
      <c r="AO145" s="683"/>
      <c r="AP145" s="683"/>
      <c r="AQ145" s="683"/>
      <c r="AR145" s="683"/>
      <c r="AS145" s="683"/>
      <c r="AT145" s="683"/>
      <c r="AU145" s="683"/>
      <c r="AV145" s="683"/>
      <c r="AW145" s="683"/>
      <c r="AX145" s="683"/>
      <c r="AY145" s="683"/>
      <c r="AZ145" s="683"/>
      <c r="BA145" s="683"/>
      <c r="BB145" s="683"/>
      <c r="BC145" s="683"/>
      <c r="BD145" s="683"/>
      <c r="BE145" s="683"/>
      <c r="BF145" s="683"/>
      <c r="BG145" s="683"/>
      <c r="BH145" s="683"/>
      <c r="BI145" s="683"/>
      <c r="BJ145" s="683"/>
      <c r="BK145" s="683"/>
      <c r="BL145" s="683"/>
      <c r="BM145" s="683"/>
      <c r="BN145" s="683"/>
      <c r="BO145" s="683"/>
      <c r="BP145" s="683"/>
      <c r="BQ145" s="683"/>
      <c r="BR145" s="683"/>
      <c r="BS145" s="683"/>
      <c r="BT145" s="683"/>
      <c r="BU145" s="683"/>
      <c r="BV145" s="683"/>
      <c r="BW145" s="683"/>
      <c r="BX145" s="683"/>
      <c r="BY145" s="683"/>
      <c r="BZ145" s="683"/>
      <c r="CA145" s="683"/>
      <c r="CB145" s="683"/>
      <c r="CC145" s="683"/>
      <c r="CD145" s="683"/>
      <c r="CE145" s="683"/>
      <c r="CF145" s="169"/>
    </row>
    <row r="146" spans="1:84" ht="23.25" customHeight="1" x14ac:dyDescent="0.2">
      <c r="A146" s="166"/>
      <c r="B146" s="683"/>
      <c r="C146" s="683"/>
      <c r="D146" s="683"/>
      <c r="E146" s="683"/>
      <c r="F146" s="683"/>
      <c r="G146" s="683"/>
      <c r="H146" s="683"/>
      <c r="I146" s="683"/>
      <c r="J146" s="683"/>
      <c r="K146" s="683"/>
      <c r="L146" s="683"/>
      <c r="M146" s="683"/>
      <c r="N146" s="683"/>
      <c r="O146" s="683"/>
      <c r="P146" s="683"/>
      <c r="Q146" s="683"/>
      <c r="R146" s="683"/>
      <c r="S146" s="683"/>
      <c r="T146" s="683"/>
      <c r="U146" s="683"/>
      <c r="V146" s="683"/>
      <c r="W146" s="683"/>
      <c r="X146" s="683"/>
      <c r="Y146" s="683"/>
      <c r="Z146" s="683"/>
      <c r="AA146" s="683"/>
      <c r="AB146" s="683"/>
      <c r="AC146" s="683"/>
      <c r="AD146" s="683"/>
      <c r="AE146" s="683"/>
      <c r="AF146" s="683"/>
      <c r="AG146" s="683"/>
      <c r="AH146" s="683"/>
      <c r="AI146" s="683"/>
      <c r="AJ146" s="683"/>
      <c r="AK146" s="683"/>
      <c r="AL146" s="683"/>
      <c r="AM146" s="683"/>
      <c r="AN146" s="683"/>
      <c r="AO146" s="683"/>
      <c r="AP146" s="683"/>
      <c r="AQ146" s="683"/>
      <c r="AR146" s="683"/>
      <c r="AS146" s="683"/>
      <c r="AT146" s="683"/>
      <c r="AU146" s="683"/>
      <c r="AV146" s="683"/>
      <c r="AW146" s="683"/>
      <c r="AX146" s="683"/>
      <c r="AY146" s="683"/>
      <c r="AZ146" s="683"/>
      <c r="BA146" s="683"/>
      <c r="BB146" s="683"/>
      <c r="BC146" s="683"/>
      <c r="BD146" s="683"/>
      <c r="BE146" s="683"/>
      <c r="BF146" s="683"/>
      <c r="BG146" s="683"/>
      <c r="BH146" s="683"/>
      <c r="BI146" s="683"/>
      <c r="BJ146" s="683"/>
      <c r="BK146" s="683"/>
      <c r="BL146" s="683"/>
      <c r="BM146" s="683"/>
      <c r="BN146" s="683"/>
      <c r="BO146" s="683"/>
      <c r="BP146" s="683"/>
      <c r="BQ146" s="683"/>
      <c r="BR146" s="683"/>
      <c r="BS146" s="683"/>
      <c r="BT146" s="683"/>
      <c r="BU146" s="683"/>
      <c r="BV146" s="683"/>
      <c r="BW146" s="683"/>
      <c r="BX146" s="683"/>
      <c r="BY146" s="683"/>
      <c r="BZ146" s="683"/>
      <c r="CA146" s="683"/>
      <c r="CB146" s="683"/>
      <c r="CC146" s="683"/>
      <c r="CD146" s="683"/>
      <c r="CE146" s="683"/>
      <c r="CF146" s="167"/>
    </row>
    <row r="147" spans="1:84" ht="23.25" customHeight="1" x14ac:dyDescent="0.25">
      <c r="A147" s="170"/>
      <c r="B147" s="171"/>
      <c r="C147" s="171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1"/>
      <c r="P147" s="171"/>
      <c r="Q147" s="171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1"/>
      <c r="AD147" s="171"/>
      <c r="AE147" s="171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1"/>
      <c r="AR147" s="171"/>
      <c r="AS147" s="171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1"/>
      <c r="BF147" s="171"/>
      <c r="BG147" s="171"/>
      <c r="BH147" s="173"/>
      <c r="BI147" s="173"/>
      <c r="BJ147" s="173"/>
      <c r="BK147" s="173"/>
      <c r="BL147" s="173"/>
      <c r="BM147" s="173"/>
      <c r="BN147" s="173"/>
      <c r="BO147" s="173"/>
      <c r="BP147" s="173"/>
      <c r="BQ147" s="173"/>
      <c r="BR147" s="173"/>
      <c r="BS147" s="171"/>
      <c r="BT147" s="171"/>
      <c r="BU147" s="171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4"/>
    </row>
    <row r="148" spans="1:84" x14ac:dyDescent="0.2">
      <c r="A148" s="165" t="s">
        <v>253</v>
      </c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108"/>
      <c r="BB148" s="108"/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/>
      <c r="BQ148" s="108"/>
      <c r="BR148" s="146" t="s">
        <v>254</v>
      </c>
      <c r="BS148" s="108"/>
      <c r="BT148" s="108"/>
      <c r="BU148" s="108"/>
      <c r="BV148" s="108"/>
      <c r="BW148" s="108"/>
      <c r="BX148" s="108"/>
      <c r="BY148" s="108"/>
      <c r="BZ148" s="108"/>
      <c r="CA148" s="108"/>
      <c r="CB148" s="108"/>
      <c r="CC148" s="108"/>
      <c r="CD148" s="108"/>
      <c r="CE148" s="108"/>
      <c r="CF148" s="108"/>
    </row>
    <row r="149" spans="1:84" x14ac:dyDescent="0.2">
      <c r="A149" s="148" t="s">
        <v>255</v>
      </c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663" t="s">
        <v>256</v>
      </c>
      <c r="BF149" s="663"/>
      <c r="BG149" s="663"/>
      <c r="BH149" s="663"/>
      <c r="BI149" s="663"/>
      <c r="BJ149" s="663"/>
      <c r="BK149" s="663"/>
      <c r="BL149" s="663"/>
      <c r="BM149" s="663"/>
      <c r="BN149" s="663"/>
      <c r="BO149" s="663"/>
      <c r="BP149" s="663"/>
      <c r="BQ149" s="663"/>
      <c r="BR149" s="663"/>
      <c r="BS149" s="663"/>
      <c r="BT149" s="663"/>
      <c r="BU149" s="663"/>
      <c r="BV149" s="663"/>
      <c r="BW149" s="664"/>
      <c r="BX149" s="665"/>
      <c r="BY149" s="666"/>
      <c r="BZ149" s="666"/>
      <c r="CA149" s="666"/>
      <c r="CB149" s="666"/>
      <c r="CC149" s="666"/>
      <c r="CD149" s="666"/>
      <c r="CE149" s="666"/>
      <c r="CF149" s="667"/>
    </row>
    <row r="150" spans="1:84" ht="18.75" customHeight="1" x14ac:dyDescent="0.2"/>
    <row r="151" spans="1:84" ht="18.75" customHeight="1" x14ac:dyDescent="0.2"/>
    <row r="152" spans="1:84" ht="18.75" customHeight="1" x14ac:dyDescent="0.2"/>
    <row r="153" spans="1:84" ht="18.75" customHeight="1" x14ac:dyDescent="0.2"/>
    <row r="154" spans="1:84" ht="18.75" customHeight="1" x14ac:dyDescent="0.2"/>
    <row r="155" spans="1:84" ht="18.75" customHeight="1" x14ac:dyDescent="0.2"/>
    <row r="156" spans="1:84" ht="18.75" customHeight="1" x14ac:dyDescent="0.2"/>
    <row r="157" spans="1:84" ht="18.75" customHeight="1" x14ac:dyDescent="0.2"/>
    <row r="158" spans="1:84" ht="18.75" customHeight="1" x14ac:dyDescent="0.2"/>
    <row r="159" spans="1:84" ht="18.75" customHeight="1" x14ac:dyDescent="0.2"/>
    <row r="160" spans="1:84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2009" spans="1:2" x14ac:dyDescent="0.2">
      <c r="A2009" s="16">
        <v>39083</v>
      </c>
    </row>
    <row r="2010" spans="1:2" x14ac:dyDescent="0.2">
      <c r="A2010" s="16">
        <v>39447</v>
      </c>
    </row>
    <row r="2011" spans="1:2" x14ac:dyDescent="0.2">
      <c r="A2011" s="9"/>
      <c r="B2011" s="1" t="s">
        <v>227</v>
      </c>
    </row>
    <row r="2012" spans="1:2" x14ac:dyDescent="0.2">
      <c r="A2012" s="9"/>
      <c r="B2012" s="1" t="s">
        <v>228</v>
      </c>
    </row>
    <row r="2013" spans="1:2" x14ac:dyDescent="0.2">
      <c r="A2013" s="9"/>
      <c r="B2013" s="1" t="s">
        <v>229</v>
      </c>
    </row>
    <row r="2014" spans="1:2" x14ac:dyDescent="0.2">
      <c r="A2014" s="9"/>
      <c r="B2014" s="1" t="s">
        <v>230</v>
      </c>
    </row>
    <row r="2015" spans="1:2" x14ac:dyDescent="0.2">
      <c r="A2015" s="9"/>
      <c r="B2015" s="1" t="s">
        <v>232</v>
      </c>
    </row>
    <row r="2016" spans="1:2" x14ac:dyDescent="0.2">
      <c r="A2016" s="9"/>
      <c r="B2016" s="1" t="s">
        <v>231</v>
      </c>
    </row>
    <row r="2017" spans="1:2" x14ac:dyDescent="0.2">
      <c r="A2017" s="9"/>
      <c r="B2017" s="1" t="s">
        <v>233</v>
      </c>
    </row>
    <row r="2018" spans="1:2" x14ac:dyDescent="0.2">
      <c r="A2018" s="9"/>
      <c r="B2018" s="1" t="s">
        <v>234</v>
      </c>
    </row>
    <row r="2019" spans="1:2" x14ac:dyDescent="0.2">
      <c r="A2019" s="9"/>
      <c r="B2019" s="1" t="s">
        <v>235</v>
      </c>
    </row>
  </sheetData>
  <mergeCells count="768">
    <mergeCell ref="B146:CE146"/>
    <mergeCell ref="B143:CE143"/>
    <mergeCell ref="B144:CE144"/>
    <mergeCell ref="B140:CE140"/>
    <mergeCell ref="B141:CE141"/>
    <mergeCell ref="B142:CE142"/>
    <mergeCell ref="A137:Q137"/>
    <mergeCell ref="R137:AH137"/>
    <mergeCell ref="AI137:AY137"/>
    <mergeCell ref="D138:Q138"/>
    <mergeCell ref="R138:T138"/>
    <mergeCell ref="U138:AH138"/>
    <mergeCell ref="AI138:AK138"/>
    <mergeCell ref="A136:C136"/>
    <mergeCell ref="A135:Q135"/>
    <mergeCell ref="R135:AH135"/>
    <mergeCell ref="AI135:AY135"/>
    <mergeCell ref="U136:AH136"/>
    <mergeCell ref="AI136:AK136"/>
    <mergeCell ref="AL136:AY136"/>
    <mergeCell ref="D136:Q136"/>
    <mergeCell ref="R136:T136"/>
    <mergeCell ref="AL138:AY138"/>
    <mergeCell ref="A138:C138"/>
    <mergeCell ref="BE149:BW149"/>
    <mergeCell ref="BX149:CF149"/>
    <mergeCell ref="BQ87:BS87"/>
    <mergeCell ref="BT87:CF87"/>
    <mergeCell ref="AT132:BW132"/>
    <mergeCell ref="BM97:CF97"/>
    <mergeCell ref="BQ95:BX95"/>
    <mergeCell ref="BY95:CF95"/>
    <mergeCell ref="BI96:BP96"/>
    <mergeCell ref="BQ96:BX96"/>
    <mergeCell ref="BQ135:CF135"/>
    <mergeCell ref="BC136:BP136"/>
    <mergeCell ref="BQ136:BS136"/>
    <mergeCell ref="BT136:CF136"/>
    <mergeCell ref="AZ136:BB136"/>
    <mergeCell ref="AZ135:BP135"/>
    <mergeCell ref="A139:CF139"/>
    <mergeCell ref="B145:CE145"/>
    <mergeCell ref="AZ137:BP137"/>
    <mergeCell ref="BQ137:CF137"/>
    <mergeCell ref="AZ138:BB138"/>
    <mergeCell ref="BC138:BP138"/>
    <mergeCell ref="BQ138:BS138"/>
    <mergeCell ref="BT138:CF138"/>
    <mergeCell ref="AQ87:AW87"/>
    <mergeCell ref="AX87:AZ87"/>
    <mergeCell ref="BA87:BM87"/>
    <mergeCell ref="BN87:BP87"/>
    <mergeCell ref="BT86:CF86"/>
    <mergeCell ref="BA85:BM85"/>
    <mergeCell ref="BN85:BP85"/>
    <mergeCell ref="BQ85:BS85"/>
    <mergeCell ref="BT85:CF85"/>
    <mergeCell ref="BA86:BM86"/>
    <mergeCell ref="AD82:AP82"/>
    <mergeCell ref="BQ83:BS83"/>
    <mergeCell ref="BQ86:BS86"/>
    <mergeCell ref="BN82:BP82"/>
    <mergeCell ref="BQ82:BS82"/>
    <mergeCell ref="BT82:CF82"/>
    <mergeCell ref="A84:G84"/>
    <mergeCell ref="H84:J84"/>
    <mergeCell ref="K84:W84"/>
    <mergeCell ref="X84:Z84"/>
    <mergeCell ref="BA83:BM83"/>
    <mergeCell ref="BN83:BP83"/>
    <mergeCell ref="BN86:BP86"/>
    <mergeCell ref="BN84:BP84"/>
    <mergeCell ref="BQ84:BS84"/>
    <mergeCell ref="BT84:CF84"/>
    <mergeCell ref="AA84:AC84"/>
    <mergeCell ref="AD84:AP84"/>
    <mergeCell ref="AQ84:AW86"/>
    <mergeCell ref="AX84:AZ84"/>
    <mergeCell ref="AX85:AZ85"/>
    <mergeCell ref="AX86:AZ86"/>
    <mergeCell ref="S132:AO132"/>
    <mergeCell ref="B132:D132"/>
    <mergeCell ref="E131:O131"/>
    <mergeCell ref="Z131:AI131"/>
    <mergeCell ref="AJ131:AS131"/>
    <mergeCell ref="E132:O132"/>
    <mergeCell ref="P132:R132"/>
    <mergeCell ref="B131:D131"/>
    <mergeCell ref="P131:Y131"/>
    <mergeCell ref="BA97:BL97"/>
    <mergeCell ref="D97:AB97"/>
    <mergeCell ref="J96:T96"/>
    <mergeCell ref="A96:C96"/>
    <mergeCell ref="A97:C97"/>
    <mergeCell ref="G11:I12"/>
    <mergeCell ref="V11:X12"/>
    <mergeCell ref="B14:D16"/>
    <mergeCell ref="J23:BD24"/>
    <mergeCell ref="AJ20:AL22"/>
    <mergeCell ref="AM20:BD20"/>
    <mergeCell ref="AM21:BD21"/>
    <mergeCell ref="E21:AI21"/>
    <mergeCell ref="A79:B80"/>
    <mergeCell ref="C79:W79"/>
    <mergeCell ref="X79:Z80"/>
    <mergeCell ref="AA79:AP79"/>
    <mergeCell ref="C80:W80"/>
    <mergeCell ref="AA80:AP80"/>
    <mergeCell ref="X83:Z83"/>
    <mergeCell ref="AQ79:AR80"/>
    <mergeCell ref="AS79:BM79"/>
    <mergeCell ref="AX82:AZ82"/>
    <mergeCell ref="AA83:AC83"/>
    <mergeCell ref="U96:AB96"/>
    <mergeCell ref="D93:I93"/>
    <mergeCell ref="D94:I94"/>
    <mergeCell ref="D95:I95"/>
    <mergeCell ref="D96:I96"/>
    <mergeCell ref="J95:T95"/>
    <mergeCell ref="AC97:AO97"/>
    <mergeCell ref="AP97:AR97"/>
    <mergeCell ref="AS97:AZ97"/>
    <mergeCell ref="BL72:CF72"/>
    <mergeCell ref="BI92:BP92"/>
    <mergeCell ref="BQ92:BX92"/>
    <mergeCell ref="BY90:CF91"/>
    <mergeCell ref="BQ90:BX91"/>
    <mergeCell ref="AC95:AJ95"/>
    <mergeCell ref="AC96:AJ96"/>
    <mergeCell ref="J92:T92"/>
    <mergeCell ref="A90:I92"/>
    <mergeCell ref="U93:AB93"/>
    <mergeCell ref="J93:T93"/>
    <mergeCell ref="A93:C93"/>
    <mergeCell ref="U90:AB91"/>
    <mergeCell ref="U92:AB92"/>
    <mergeCell ref="AC90:AJ91"/>
    <mergeCell ref="BY96:CF96"/>
    <mergeCell ref="AK95:AR95"/>
    <mergeCell ref="AS95:AZ95"/>
    <mergeCell ref="BA95:BH95"/>
    <mergeCell ref="BI95:BP95"/>
    <mergeCell ref="AK96:AR96"/>
    <mergeCell ref="AS96:AZ96"/>
    <mergeCell ref="BA96:BH96"/>
    <mergeCell ref="U95:AB95"/>
    <mergeCell ref="BA93:BH93"/>
    <mergeCell ref="BI93:BP93"/>
    <mergeCell ref="BQ93:BX93"/>
    <mergeCell ref="BN79:BP80"/>
    <mergeCell ref="BQ79:CF79"/>
    <mergeCell ref="AS80:BM80"/>
    <mergeCell ref="BQ80:CF80"/>
    <mergeCell ref="BN81:BP81"/>
    <mergeCell ref="AC93:AJ93"/>
    <mergeCell ref="AS93:AZ93"/>
    <mergeCell ref="BI90:BP91"/>
    <mergeCell ref="AK90:AR91"/>
    <mergeCell ref="AS90:AZ91"/>
    <mergeCell ref="BA92:BH92"/>
    <mergeCell ref="AC92:AJ92"/>
    <mergeCell ref="AK92:AR92"/>
    <mergeCell ref="AS92:AZ92"/>
    <mergeCell ref="AD83:AP83"/>
    <mergeCell ref="AX83:AZ83"/>
    <mergeCell ref="BA81:BM81"/>
    <mergeCell ref="BA82:BM82"/>
    <mergeCell ref="BT83:CF83"/>
    <mergeCell ref="BA84:BM84"/>
    <mergeCell ref="BQ81:BS81"/>
    <mergeCell ref="A73:U75"/>
    <mergeCell ref="V73:AP74"/>
    <mergeCell ref="AQ73:BK74"/>
    <mergeCell ref="BL73:CF74"/>
    <mergeCell ref="V75:AP75"/>
    <mergeCell ref="AQ75:BK75"/>
    <mergeCell ref="BL75:CF75"/>
    <mergeCell ref="BY92:CF92"/>
    <mergeCell ref="BA90:BH91"/>
    <mergeCell ref="A81:G83"/>
    <mergeCell ref="H81:J81"/>
    <mergeCell ref="K81:W81"/>
    <mergeCell ref="X81:Z81"/>
    <mergeCell ref="H82:J82"/>
    <mergeCell ref="K82:W82"/>
    <mergeCell ref="X82:Z82"/>
    <mergeCell ref="H83:J83"/>
    <mergeCell ref="K83:W83"/>
    <mergeCell ref="BT81:CF81"/>
    <mergeCell ref="AA81:AC81"/>
    <mergeCell ref="AD81:AP81"/>
    <mergeCell ref="AQ81:AW83"/>
    <mergeCell ref="AX81:AZ81"/>
    <mergeCell ref="AA82:AC82"/>
    <mergeCell ref="M71:Y71"/>
    <mergeCell ref="AH70:AJ70"/>
    <mergeCell ref="AH69:AJ69"/>
    <mergeCell ref="AK69:AW69"/>
    <mergeCell ref="J69:L69"/>
    <mergeCell ref="Z69:AG69"/>
    <mergeCell ref="Z70:AG70"/>
    <mergeCell ref="Z71:AG71"/>
    <mergeCell ref="A72:U72"/>
    <mergeCell ref="AK70:AW70"/>
    <mergeCell ref="AH71:AJ71"/>
    <mergeCell ref="AK71:AW71"/>
    <mergeCell ref="V72:AP72"/>
    <mergeCell ref="AQ72:BK72"/>
    <mergeCell ref="AX67:BM67"/>
    <mergeCell ref="BQ67:BS67"/>
    <mergeCell ref="BT67:CF67"/>
    <mergeCell ref="AA66:AJ66"/>
    <mergeCell ref="AK66:AM66"/>
    <mergeCell ref="AN66:AW66"/>
    <mergeCell ref="BA66:BM66"/>
    <mergeCell ref="A95:C95"/>
    <mergeCell ref="A70:I70"/>
    <mergeCell ref="J70:L70"/>
    <mergeCell ref="A71:I71"/>
    <mergeCell ref="J71:L71"/>
    <mergeCell ref="J90:T91"/>
    <mergeCell ref="BY94:CF94"/>
    <mergeCell ref="AK94:AR94"/>
    <mergeCell ref="AS94:AZ94"/>
    <mergeCell ref="U94:AB94"/>
    <mergeCell ref="A69:I69"/>
    <mergeCell ref="J94:T94"/>
    <mergeCell ref="A94:C94"/>
    <mergeCell ref="AX69:CF69"/>
    <mergeCell ref="AX70:CF71"/>
    <mergeCell ref="M69:Y69"/>
    <mergeCell ref="M70:Y70"/>
    <mergeCell ref="A66:G66"/>
    <mergeCell ref="H66:J66"/>
    <mergeCell ref="K66:W66"/>
    <mergeCell ref="C63:G63"/>
    <mergeCell ref="A64:G64"/>
    <mergeCell ref="X66:Z66"/>
    <mergeCell ref="BQ64:BS64"/>
    <mergeCell ref="BT64:CF64"/>
    <mergeCell ref="A65:B65"/>
    <mergeCell ref="C65:G65"/>
    <mergeCell ref="H65:W65"/>
    <mergeCell ref="X65:AJ65"/>
    <mergeCell ref="BQ66:BS66"/>
    <mergeCell ref="BT66:CF66"/>
    <mergeCell ref="H64:J64"/>
    <mergeCell ref="X63:AJ63"/>
    <mergeCell ref="AK63:AW63"/>
    <mergeCell ref="A63:B63"/>
    <mergeCell ref="H63:W63"/>
    <mergeCell ref="AN64:AW64"/>
    <mergeCell ref="X64:Z64"/>
    <mergeCell ref="AK64:AM64"/>
    <mergeCell ref="AA64:AJ64"/>
    <mergeCell ref="K64:W64"/>
    <mergeCell ref="AK65:AW65"/>
    <mergeCell ref="BA61:BM61"/>
    <mergeCell ref="AQ62:AW62"/>
    <mergeCell ref="AX62:AZ62"/>
    <mergeCell ref="BA62:BM62"/>
    <mergeCell ref="AQ61:AW61"/>
    <mergeCell ref="AX61:AZ61"/>
    <mergeCell ref="AX63:BM63"/>
    <mergeCell ref="BA64:BM64"/>
    <mergeCell ref="AX64:AZ64"/>
    <mergeCell ref="AX58:AZ58"/>
    <mergeCell ref="BA58:BM58"/>
    <mergeCell ref="AQ60:AW60"/>
    <mergeCell ref="AX60:AZ60"/>
    <mergeCell ref="BA60:BM60"/>
    <mergeCell ref="AQ58:AW58"/>
    <mergeCell ref="X60:AP60"/>
    <mergeCell ref="BQ58:BS58"/>
    <mergeCell ref="BT58:CF58"/>
    <mergeCell ref="BN58:BP58"/>
    <mergeCell ref="AQ59:AW59"/>
    <mergeCell ref="AX59:AZ59"/>
    <mergeCell ref="BA59:BM59"/>
    <mergeCell ref="BN59:BP59"/>
    <mergeCell ref="BQ59:BS59"/>
    <mergeCell ref="BT59:CF59"/>
    <mergeCell ref="A61:G61"/>
    <mergeCell ref="H61:J61"/>
    <mergeCell ref="K61:W61"/>
    <mergeCell ref="A59:G59"/>
    <mergeCell ref="H59:J59"/>
    <mergeCell ref="K59:W59"/>
    <mergeCell ref="X57:Z57"/>
    <mergeCell ref="AA57:AP57"/>
    <mergeCell ref="X58:AP58"/>
    <mergeCell ref="X59:Z59"/>
    <mergeCell ref="AA59:AP59"/>
    <mergeCell ref="X61:Z61"/>
    <mergeCell ref="AA61:AP61"/>
    <mergeCell ref="A53:G53"/>
    <mergeCell ref="X54:AP54"/>
    <mergeCell ref="A54:G54"/>
    <mergeCell ref="K54:W54"/>
    <mergeCell ref="H53:J53"/>
    <mergeCell ref="K53:W53"/>
    <mergeCell ref="K57:W57"/>
    <mergeCell ref="A58:G58"/>
    <mergeCell ref="K58:W58"/>
    <mergeCell ref="A55:G55"/>
    <mergeCell ref="K55:W55"/>
    <mergeCell ref="K56:W56"/>
    <mergeCell ref="H54:J54"/>
    <mergeCell ref="H55:J55"/>
    <mergeCell ref="H56:J56"/>
    <mergeCell ref="H57:J57"/>
    <mergeCell ref="H58:J58"/>
    <mergeCell ref="A56:G56"/>
    <mergeCell ref="A57:G57"/>
    <mergeCell ref="BT57:CF57"/>
    <mergeCell ref="AX54:AZ54"/>
    <mergeCell ref="AX55:AZ55"/>
    <mergeCell ref="AX56:AZ56"/>
    <mergeCell ref="AX57:AZ57"/>
    <mergeCell ref="BQ54:BS54"/>
    <mergeCell ref="BQ55:BS55"/>
    <mergeCell ref="BQ56:BS56"/>
    <mergeCell ref="BQ57:BS57"/>
    <mergeCell ref="BA55:BM55"/>
    <mergeCell ref="AX49:AZ49"/>
    <mergeCell ref="BN49:BP49"/>
    <mergeCell ref="BT51:CF51"/>
    <mergeCell ref="BA50:BM50"/>
    <mergeCell ref="BA51:BM51"/>
    <mergeCell ref="BA46:BM46"/>
    <mergeCell ref="BA47:BM47"/>
    <mergeCell ref="BA48:BM48"/>
    <mergeCell ref="BA49:BM49"/>
    <mergeCell ref="BN47:BP47"/>
    <mergeCell ref="BQ47:BS47"/>
    <mergeCell ref="BT47:CF47"/>
    <mergeCell ref="BQ44:CF44"/>
    <mergeCell ref="BQ45:CF45"/>
    <mergeCell ref="AQ46:AW48"/>
    <mergeCell ref="AX46:AZ46"/>
    <mergeCell ref="BN46:BP46"/>
    <mergeCell ref="BQ46:BS46"/>
    <mergeCell ref="BT46:CF46"/>
    <mergeCell ref="AX47:AZ47"/>
    <mergeCell ref="AQ44:AR45"/>
    <mergeCell ref="BN44:BP45"/>
    <mergeCell ref="BQ48:BS48"/>
    <mergeCell ref="BT48:CF48"/>
    <mergeCell ref="AX48:AZ48"/>
    <mergeCell ref="BN48:BP48"/>
    <mergeCell ref="X49:Z49"/>
    <mergeCell ref="A46:G48"/>
    <mergeCell ref="A49:G51"/>
    <mergeCell ref="A52:G52"/>
    <mergeCell ref="K46:W46"/>
    <mergeCell ref="K47:W47"/>
    <mergeCell ref="K48:W48"/>
    <mergeCell ref="K49:W49"/>
    <mergeCell ref="X50:Z50"/>
    <mergeCell ref="X51:Z51"/>
    <mergeCell ref="AD48:AP48"/>
    <mergeCell ref="AD49:AP49"/>
    <mergeCell ref="AQ55:AW57"/>
    <mergeCell ref="AQ52:AW54"/>
    <mergeCell ref="AQ49:AW51"/>
    <mergeCell ref="AB53:AP53"/>
    <mergeCell ref="AA55:AP55"/>
    <mergeCell ref="BT53:CF53"/>
    <mergeCell ref="BA54:BM54"/>
    <mergeCell ref="BN54:BP54"/>
    <mergeCell ref="BT54:CF54"/>
    <mergeCell ref="BA53:BM53"/>
    <mergeCell ref="BN53:BP53"/>
    <mergeCell ref="BQ53:BS53"/>
    <mergeCell ref="BT52:CF52"/>
    <mergeCell ref="BN52:BP52"/>
    <mergeCell ref="BQ52:BS52"/>
    <mergeCell ref="BQ50:BS50"/>
    <mergeCell ref="BT50:CF50"/>
    <mergeCell ref="BQ49:BS49"/>
    <mergeCell ref="BT49:CF49"/>
    <mergeCell ref="BQ51:BS51"/>
    <mergeCell ref="AX50:AZ50"/>
    <mergeCell ref="BN50:BP50"/>
    <mergeCell ref="BN57:BP57"/>
    <mergeCell ref="AA51:AC51"/>
    <mergeCell ref="AA52:AC52"/>
    <mergeCell ref="AX52:AZ52"/>
    <mergeCell ref="BA52:BM52"/>
    <mergeCell ref="AX53:AZ53"/>
    <mergeCell ref="AX51:AZ51"/>
    <mergeCell ref="BN51:BP51"/>
    <mergeCell ref="X53:AA53"/>
    <mergeCell ref="X52:Z52"/>
    <mergeCell ref="BA57:BM57"/>
    <mergeCell ref="AD51:AP51"/>
    <mergeCell ref="AD52:AP52"/>
    <mergeCell ref="X55:Z55"/>
    <mergeCell ref="X56:AP56"/>
    <mergeCell ref="H47:J47"/>
    <mergeCell ref="H48:J48"/>
    <mergeCell ref="X46:Z46"/>
    <mergeCell ref="X47:Z47"/>
    <mergeCell ref="X48:Z48"/>
    <mergeCell ref="BT55:CF55"/>
    <mergeCell ref="BT56:CF56"/>
    <mergeCell ref="H49:J49"/>
    <mergeCell ref="H50:J50"/>
    <mergeCell ref="H51:J51"/>
    <mergeCell ref="H52:J52"/>
    <mergeCell ref="BN55:BP55"/>
    <mergeCell ref="BA56:BM56"/>
    <mergeCell ref="BN56:BP56"/>
    <mergeCell ref="K52:W52"/>
    <mergeCell ref="K50:W50"/>
    <mergeCell ref="K51:W51"/>
    <mergeCell ref="AA47:AC47"/>
    <mergeCell ref="AA48:AC48"/>
    <mergeCell ref="AA49:AC49"/>
    <mergeCell ref="AA50:AC50"/>
    <mergeCell ref="AD50:AP50"/>
    <mergeCell ref="AD46:AP46"/>
    <mergeCell ref="AD47:AP47"/>
    <mergeCell ref="AS44:BM44"/>
    <mergeCell ref="AS45:BM45"/>
    <mergeCell ref="AA45:AP45"/>
    <mergeCell ref="X44:Z45"/>
    <mergeCell ref="A44:B45"/>
    <mergeCell ref="AA44:AP44"/>
    <mergeCell ref="C44:W44"/>
    <mergeCell ref="C45:W45"/>
    <mergeCell ref="H46:J46"/>
    <mergeCell ref="AA46:AC46"/>
    <mergeCell ref="CD3:CE3"/>
    <mergeCell ref="BR3:BS3"/>
    <mergeCell ref="BT3:BU3"/>
    <mergeCell ref="BV3:BW3"/>
    <mergeCell ref="BX3:BY3"/>
    <mergeCell ref="BZ3:CA3"/>
    <mergeCell ref="CB3:CC3"/>
    <mergeCell ref="BR1:BS1"/>
    <mergeCell ref="G9:I9"/>
    <mergeCell ref="J9:AJ9"/>
    <mergeCell ref="O7:AA7"/>
    <mergeCell ref="AB7:AD7"/>
    <mergeCell ref="AE7:AJ7"/>
    <mergeCell ref="BP1:BQ1"/>
    <mergeCell ref="BQ9:BS10"/>
    <mergeCell ref="BT1:BU1"/>
    <mergeCell ref="AZ9:BP9"/>
    <mergeCell ref="AZ5:BP6"/>
    <mergeCell ref="AZ3:BL3"/>
    <mergeCell ref="AZ1:BL1"/>
    <mergeCell ref="BP3:BQ3"/>
    <mergeCell ref="BQ7:BS8"/>
    <mergeCell ref="BM1:BO2"/>
    <mergeCell ref="AZ7:BP8"/>
    <mergeCell ref="CD5:CE5"/>
    <mergeCell ref="CB7:CC7"/>
    <mergeCell ref="CD7:CE7"/>
    <mergeCell ref="BZ7:CA7"/>
    <mergeCell ref="BZ5:CA5"/>
    <mergeCell ref="CB5:CC5"/>
    <mergeCell ref="BT9:CE9"/>
    <mergeCell ref="BQ11:BT12"/>
    <mergeCell ref="BU11:BW12"/>
    <mergeCell ref="BX11:BZ13"/>
    <mergeCell ref="CA11:CE12"/>
    <mergeCell ref="BQ13:BT13"/>
    <mergeCell ref="BU13:BW13"/>
    <mergeCell ref="BQ5:BS6"/>
    <mergeCell ref="CA13:CE13"/>
    <mergeCell ref="BK24:BL24"/>
    <mergeCell ref="BM24:BN24"/>
    <mergeCell ref="BO24:BP24"/>
    <mergeCell ref="BQ24:BR24"/>
    <mergeCell ref="BY24:BZ24"/>
    <mergeCell ref="BX7:BY7"/>
    <mergeCell ref="BX5:BY5"/>
    <mergeCell ref="BT5:BU5"/>
    <mergeCell ref="BV5:BW5"/>
    <mergeCell ref="BV7:BW7"/>
    <mergeCell ref="BT7:BU7"/>
    <mergeCell ref="BM20:BP22"/>
    <mergeCell ref="BQ20:BU20"/>
    <mergeCell ref="BN11:BP13"/>
    <mergeCell ref="AZ11:BM11"/>
    <mergeCell ref="AZ13:BM13"/>
    <mergeCell ref="F15:CE15"/>
    <mergeCell ref="A13:AJ13"/>
    <mergeCell ref="BH18:CE18"/>
    <mergeCell ref="B20:D22"/>
    <mergeCell ref="BV20:CE20"/>
    <mergeCell ref="BH20:BL20"/>
    <mergeCell ref="BE17:BG19"/>
    <mergeCell ref="B17:D19"/>
    <mergeCell ref="AB17:AD19"/>
    <mergeCell ref="E18:AA18"/>
    <mergeCell ref="AE18:BD18"/>
    <mergeCell ref="BE20:BG22"/>
    <mergeCell ref="B29:AK29"/>
    <mergeCell ref="E25:V25"/>
    <mergeCell ref="B25:D28"/>
    <mergeCell ref="O26:P27"/>
    <mergeCell ref="AI26:AK28"/>
    <mergeCell ref="AL27:AY28"/>
    <mergeCell ref="AL26:AY26"/>
    <mergeCell ref="E26:F27"/>
    <mergeCell ref="AZ25:AZ28"/>
    <mergeCell ref="AE28:AF28"/>
    <mergeCell ref="AG28:AH28"/>
    <mergeCell ref="G26:H27"/>
    <mergeCell ref="I26:J27"/>
    <mergeCell ref="M28:N28"/>
    <mergeCell ref="O28:P28"/>
    <mergeCell ref="W25:AD28"/>
    <mergeCell ref="U28:V28"/>
    <mergeCell ref="K26:L27"/>
    <mergeCell ref="M26:N27"/>
    <mergeCell ref="AE27:AH27"/>
    <mergeCell ref="Q26:R27"/>
    <mergeCell ref="S26:T27"/>
    <mergeCell ref="U26:V27"/>
    <mergeCell ref="B30:D32"/>
    <mergeCell ref="W30:Y32"/>
    <mergeCell ref="E31:G32"/>
    <mergeCell ref="H31:J32"/>
    <mergeCell ref="K31:M32"/>
    <mergeCell ref="N31:P32"/>
    <mergeCell ref="AS30:AV30"/>
    <mergeCell ref="AS31:AV32"/>
    <mergeCell ref="AW30:AZ30"/>
    <mergeCell ref="AW31:AZ32"/>
    <mergeCell ref="AL30:AN32"/>
    <mergeCell ref="AO30:AR30"/>
    <mergeCell ref="AO31:AR32"/>
    <mergeCell ref="Z31:AC32"/>
    <mergeCell ref="AD31:AG32"/>
    <mergeCell ref="AH31:AK32"/>
    <mergeCell ref="Q31:S32"/>
    <mergeCell ref="T31:V32"/>
    <mergeCell ref="Q28:R28"/>
    <mergeCell ref="S28:T28"/>
    <mergeCell ref="CD25:CE26"/>
    <mergeCell ref="CD27:CE28"/>
    <mergeCell ref="BS25:CC28"/>
    <mergeCell ref="BA25:BC28"/>
    <mergeCell ref="AE25:AY25"/>
    <mergeCell ref="AE26:AH26"/>
    <mergeCell ref="AD30:AG30"/>
    <mergeCell ref="AH30:AK30"/>
    <mergeCell ref="Z30:AC30"/>
    <mergeCell ref="E30:V30"/>
    <mergeCell ref="BA30:BD30"/>
    <mergeCell ref="BA31:BD32"/>
    <mergeCell ref="E28:F28"/>
    <mergeCell ref="G28:H28"/>
    <mergeCell ref="I28:J28"/>
    <mergeCell ref="K28:L28"/>
    <mergeCell ref="BU30:BW32"/>
    <mergeCell ref="BX30:CA30"/>
    <mergeCell ref="BE30:BH30"/>
    <mergeCell ref="BE31:BH32"/>
    <mergeCell ref="BM27:BO28"/>
    <mergeCell ref="BJ27:BL28"/>
    <mergeCell ref="BX38:BY38"/>
    <mergeCell ref="BE23:BG24"/>
    <mergeCell ref="BH23:BJ23"/>
    <mergeCell ref="BU24:BV24"/>
    <mergeCell ref="BW24:BX24"/>
    <mergeCell ref="BS24:BT24"/>
    <mergeCell ref="BN36:CE37"/>
    <mergeCell ref="CB30:CE30"/>
    <mergeCell ref="BI30:BL30"/>
    <mergeCell ref="BI31:BL32"/>
    <mergeCell ref="BM30:BP30"/>
    <mergeCell ref="BM31:BP32"/>
    <mergeCell ref="BQ30:BT30"/>
    <mergeCell ref="BQ31:BT32"/>
    <mergeCell ref="AL29:CE29"/>
    <mergeCell ref="BD25:BO26"/>
    <mergeCell ref="BP25:BR28"/>
    <mergeCell ref="CA24:CB24"/>
    <mergeCell ref="CC24:CD24"/>
    <mergeCell ref="BG27:BI28"/>
    <mergeCell ref="BD27:BF28"/>
    <mergeCell ref="BK23:CE23"/>
    <mergeCell ref="BX31:CA32"/>
    <mergeCell ref="CB31:CE32"/>
    <mergeCell ref="BT38:BU38"/>
    <mergeCell ref="BN38:BO38"/>
    <mergeCell ref="BP38:BQ38"/>
    <mergeCell ref="BV38:BW38"/>
    <mergeCell ref="CD38:CE38"/>
    <mergeCell ref="BZ38:CA38"/>
    <mergeCell ref="CB38:CC38"/>
    <mergeCell ref="BR38:BS38"/>
    <mergeCell ref="CD34:CE34"/>
    <mergeCell ref="BR40:BU40"/>
    <mergeCell ref="F39:Z40"/>
    <mergeCell ref="BR39:BU39"/>
    <mergeCell ref="BV39:CE39"/>
    <mergeCell ref="BV40:CE40"/>
    <mergeCell ref="C34:D34"/>
    <mergeCell ref="AP41:AZ41"/>
    <mergeCell ref="AB34:AC34"/>
    <mergeCell ref="AU34:AV34"/>
    <mergeCell ref="AJ39:BF40"/>
    <mergeCell ref="E34:G34"/>
    <mergeCell ref="C37:BE37"/>
    <mergeCell ref="BF36:BM38"/>
    <mergeCell ref="BL34:BM34"/>
    <mergeCell ref="BG39:BQ40"/>
    <mergeCell ref="BA41:BH41"/>
    <mergeCell ref="BA42:BH42"/>
    <mergeCell ref="BI41:BN41"/>
    <mergeCell ref="BI42:BN42"/>
    <mergeCell ref="C42:AO42"/>
    <mergeCell ref="CA41:CE41"/>
    <mergeCell ref="CA42:CE42"/>
    <mergeCell ref="BO41:BZ42"/>
    <mergeCell ref="AP42:AZ42"/>
    <mergeCell ref="A108:A109"/>
    <mergeCell ref="B108:AW109"/>
    <mergeCell ref="N104:P105"/>
    <mergeCell ref="Q104:AC105"/>
    <mergeCell ref="B106:M107"/>
    <mergeCell ref="N106:P107"/>
    <mergeCell ref="A100:A101"/>
    <mergeCell ref="B100:M101"/>
    <mergeCell ref="N100:P101"/>
    <mergeCell ref="AE106:AG107"/>
    <mergeCell ref="AE105:AT105"/>
    <mergeCell ref="B102:M103"/>
    <mergeCell ref="N102:P103"/>
    <mergeCell ref="Q102:AC103"/>
    <mergeCell ref="B104:M105"/>
    <mergeCell ref="Q100:AC101"/>
    <mergeCell ref="AV103:BG105"/>
    <mergeCell ref="B113:D114"/>
    <mergeCell ref="E113:P114"/>
    <mergeCell ref="AI110:AW112"/>
    <mergeCell ref="AD110:AH112"/>
    <mergeCell ref="Q110:AC110"/>
    <mergeCell ref="Q111:T112"/>
    <mergeCell ref="U111:X112"/>
    <mergeCell ref="Y111:AC112"/>
    <mergeCell ref="Q113:T114"/>
    <mergeCell ref="AI113:AW114"/>
    <mergeCell ref="B128:D128"/>
    <mergeCell ref="E128:G128"/>
    <mergeCell ref="H126:L126"/>
    <mergeCell ref="M126:O126"/>
    <mergeCell ref="P128:Y128"/>
    <mergeCell ref="M120:O124"/>
    <mergeCell ref="P118:Y124"/>
    <mergeCell ref="M128:O128"/>
    <mergeCell ref="B118:G124"/>
    <mergeCell ref="P126:Y126"/>
    <mergeCell ref="B126:D126"/>
    <mergeCell ref="E126:G126"/>
    <mergeCell ref="B125:G125"/>
    <mergeCell ref="H125:L125"/>
    <mergeCell ref="M125:O125"/>
    <mergeCell ref="P125:Y125"/>
    <mergeCell ref="Z125:AI125"/>
    <mergeCell ref="AJ125:AS125"/>
    <mergeCell ref="AT125:BC125"/>
    <mergeCell ref="BN127:BW127"/>
    <mergeCell ref="B110:P112"/>
    <mergeCell ref="B115:D116"/>
    <mergeCell ref="E115:P116"/>
    <mergeCell ref="Z126:AI126"/>
    <mergeCell ref="BA113:BC116"/>
    <mergeCell ref="BD115:BO116"/>
    <mergeCell ref="AI115:AW116"/>
    <mergeCell ref="U115:X116"/>
    <mergeCell ref="BN126:BW126"/>
    <mergeCell ref="Z118:AI119"/>
    <mergeCell ref="BQ113:CE114"/>
    <mergeCell ref="BQ115:CE116"/>
    <mergeCell ref="BA110:BO112"/>
    <mergeCell ref="Y115:AC116"/>
    <mergeCell ref="AD115:AH116"/>
    <mergeCell ref="AJ126:AS126"/>
    <mergeCell ref="B127:D127"/>
    <mergeCell ref="E127:G127"/>
    <mergeCell ref="H127:L127"/>
    <mergeCell ref="M127:O127"/>
    <mergeCell ref="P127:Y127"/>
    <mergeCell ref="Z127:AI127"/>
    <mergeCell ref="AJ127:AS127"/>
    <mergeCell ref="AT127:BC127"/>
    <mergeCell ref="BX126:CE126"/>
    <mergeCell ref="BD127:BM127"/>
    <mergeCell ref="AT126:BC126"/>
    <mergeCell ref="BD126:BM126"/>
    <mergeCell ref="B130:D130"/>
    <mergeCell ref="E130:G130"/>
    <mergeCell ref="H130:L130"/>
    <mergeCell ref="M130:O130"/>
    <mergeCell ref="P130:Y130"/>
    <mergeCell ref="Z130:AI130"/>
    <mergeCell ref="BN130:BW130"/>
    <mergeCell ref="BX130:CE130"/>
    <mergeCell ref="BX128:CE128"/>
    <mergeCell ref="B129:D129"/>
    <mergeCell ref="E129:G129"/>
    <mergeCell ref="H129:L129"/>
    <mergeCell ref="M129:O129"/>
    <mergeCell ref="P129:Y129"/>
    <mergeCell ref="Z129:AI129"/>
    <mergeCell ref="AJ129:AS129"/>
    <mergeCell ref="H128:L128"/>
    <mergeCell ref="BN129:BW129"/>
    <mergeCell ref="Z128:AI128"/>
    <mergeCell ref="AJ128:AS128"/>
    <mergeCell ref="AT128:BC128"/>
    <mergeCell ref="BN128:BW128"/>
    <mergeCell ref="BD128:BM128"/>
    <mergeCell ref="AT129:BC129"/>
    <mergeCell ref="BX125:CE125"/>
    <mergeCell ref="BX120:CE124"/>
    <mergeCell ref="BD125:BM125"/>
    <mergeCell ref="AT131:BC131"/>
    <mergeCell ref="BD131:BM131"/>
    <mergeCell ref="AJ130:AS130"/>
    <mergeCell ref="AT130:BC130"/>
    <mergeCell ref="BN125:BW125"/>
    <mergeCell ref="BN118:CE119"/>
    <mergeCell ref="BD130:BM130"/>
    <mergeCell ref="BN131:BW131"/>
    <mergeCell ref="BX131:CE131"/>
    <mergeCell ref="BX129:CE129"/>
    <mergeCell ref="BD129:BM129"/>
    <mergeCell ref="BX127:CE127"/>
    <mergeCell ref="H118:O119"/>
    <mergeCell ref="H120:L124"/>
    <mergeCell ref="AT120:BC124"/>
    <mergeCell ref="BN120:BW124"/>
    <mergeCell ref="BD118:BM124"/>
    <mergeCell ref="CH99:CP99"/>
    <mergeCell ref="Z120:AI124"/>
    <mergeCell ref="AJ118:AS124"/>
    <mergeCell ref="AT118:BC119"/>
    <mergeCell ref="Q106:AC107"/>
    <mergeCell ref="AH106:AT107"/>
    <mergeCell ref="AV106:AX107"/>
    <mergeCell ref="BV106:BX107"/>
    <mergeCell ref="BV103:CE105"/>
    <mergeCell ref="BY106:CE107"/>
    <mergeCell ref="AE101:AT101"/>
    <mergeCell ref="AE104:AT104"/>
    <mergeCell ref="AE102:AG103"/>
    <mergeCell ref="AH102:AT103"/>
    <mergeCell ref="AY106:BG107"/>
    <mergeCell ref="BI103:BT105"/>
    <mergeCell ref="BI106:BK107"/>
    <mergeCell ref="BL106:BT107"/>
    <mergeCell ref="BV1:BW1"/>
    <mergeCell ref="J11:M11"/>
    <mergeCell ref="N11:Q11"/>
    <mergeCell ref="R11:U11"/>
    <mergeCell ref="Y11:AB11"/>
    <mergeCell ref="AC11:AF11"/>
    <mergeCell ref="AG11:AJ11"/>
    <mergeCell ref="I5:AU5"/>
    <mergeCell ref="BM3:BO4"/>
  </mergeCells>
  <phoneticPr fontId="0" type="noConversion"/>
  <dataValidations disablePrompts="1" xWindow="21" yWindow="598" count="1">
    <dataValidation allowBlank="1" showInputMessage="1" showErrorMessage="1" promptTitle="ΟΔΗΓΟΣ ΕΦΑΡΜΟΓΗΣ" prompt="Επιλέξτε τη μπλε τελεία με αριστερό ή δεξί κλικ του ποντικιού σας για διαγράμμιση του τετραγώνου." sqref="BS25:CE28 A33:CF35" xr:uid="{00000000-0002-0000-0200-000000000000}"/>
  </dataValidations>
  <printOptions horizontalCentered="1"/>
  <pageMargins left="0.15748031496062992" right="0.11811023622047245" top="0.15748031496062992" bottom="0.51181102362204722" header="0.15748031496062992" footer="0.47244094488188981"/>
  <pageSetup paperSize="9" scale="70" orientation="portrait" horizontalDpi="1200" verticalDpi="1200" r:id="rId1"/>
  <headerFooter alignWithMargins="0"/>
  <rowBreaks count="1" manualBreakCount="1">
    <brk id="77" max="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MenuSheet</vt:lpstr>
      <vt:lpstr>WELCOME</vt:lpstr>
      <vt:lpstr>KARPODINIS software</vt:lpstr>
      <vt:lpstr>'KARPODINIS software'!Print_Area</vt:lpstr>
    </vt:vector>
  </TitlesOfParts>
  <Company>Metro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Αλέξανδρος Τσικολάτας</dc:creator>
  <cp:lastModifiedBy>Αλέξανδρος Τσικολάτας</cp:lastModifiedBy>
  <cp:lastPrinted>2007-11-30T19:37:46Z</cp:lastPrinted>
  <dcterms:created xsi:type="dcterms:W3CDTF">2006-05-16T10:42:25Z</dcterms:created>
  <dcterms:modified xsi:type="dcterms:W3CDTF">2020-10-07T17:33:05Z</dcterms:modified>
</cp:coreProperties>
</file>